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680" windowHeight="7710" activeTab="0"/>
  </bookViews>
  <sheets>
    <sheet name="Printable Data tabl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<sst xmlns="http://schemas.openxmlformats.org/spreadsheetml/2006/main" count="289" uniqueCount="85">
  <si>
    <t xml:space="preserve">Building </t>
  </si>
  <si>
    <t>RM #</t>
  </si>
  <si>
    <t>Time</t>
  </si>
  <si>
    <t>Outside</t>
  </si>
  <si>
    <t>Sa1</t>
  </si>
  <si>
    <t>Sa2</t>
  </si>
  <si>
    <t>Sa3</t>
  </si>
  <si>
    <t>µm</t>
  </si>
  <si>
    <t>Temp</t>
  </si>
  <si>
    <t>Comparables</t>
  </si>
  <si>
    <t>JFK</t>
  </si>
  <si>
    <t>L23, N</t>
  </si>
  <si>
    <t>L23, center</t>
  </si>
  <si>
    <t>L23, W</t>
  </si>
  <si>
    <t>9:01 - 9:06</t>
  </si>
  <si>
    <t>L05</t>
  </si>
  <si>
    <t>L03</t>
  </si>
  <si>
    <t>Reserve Desk</t>
  </si>
  <si>
    <t>9:08 - 9:13</t>
  </si>
  <si>
    <t>S03, LL</t>
  </si>
  <si>
    <t>L39, Aux Class E</t>
  </si>
  <si>
    <t>L39, Aux Class W</t>
  </si>
  <si>
    <t>9:14 - 9:18</t>
  </si>
  <si>
    <t>M23, S</t>
  </si>
  <si>
    <t>M23, center</t>
  </si>
  <si>
    <t>M23, N</t>
  </si>
  <si>
    <t>9:23 - 9:28</t>
  </si>
  <si>
    <t>M04F</t>
  </si>
  <si>
    <t>M04B</t>
  </si>
  <si>
    <t>M04E</t>
  </si>
  <si>
    <t>9:32 - 9:39</t>
  </si>
  <si>
    <t>Ref Desk, N</t>
  </si>
  <si>
    <t>Ref Desk, S</t>
  </si>
  <si>
    <t>9:40 - 9:44</t>
  </si>
  <si>
    <t>M18, S</t>
  </si>
  <si>
    <t>M18, N</t>
  </si>
  <si>
    <t>M20</t>
  </si>
  <si>
    <t>9:50 - 9:56</t>
  </si>
  <si>
    <t>U18, W</t>
  </si>
  <si>
    <t>U18, center</t>
  </si>
  <si>
    <t>CircDesk, center</t>
  </si>
  <si>
    <t>U18, E</t>
  </si>
  <si>
    <t>9:59 - 10:04</t>
  </si>
  <si>
    <t>U02</t>
  </si>
  <si>
    <t>U06</t>
  </si>
  <si>
    <t>U21</t>
  </si>
  <si>
    <t>10:05 - 10:11</t>
  </si>
  <si>
    <t>U32</t>
  </si>
  <si>
    <t>Book elevator</t>
  </si>
  <si>
    <t>U12F</t>
  </si>
  <si>
    <t>10:24 - 10:30</t>
  </si>
  <si>
    <t>MAR</t>
  </si>
  <si>
    <t>Penthouse - AHU 6/7</t>
  </si>
  <si>
    <t>Penthouse - AHU 2/3</t>
  </si>
  <si>
    <t>JFK roof</t>
  </si>
  <si>
    <t>10:16-10:20</t>
  </si>
  <si>
    <t>Loading dock</t>
  </si>
  <si>
    <t>Loading - AHU 3/4</t>
  </si>
  <si>
    <t>006, outside</t>
  </si>
  <si>
    <t>10:36 - 10:41</t>
  </si>
  <si>
    <t>10:45 - 10:49</t>
  </si>
  <si>
    <t>10:50 - 10:56</t>
  </si>
  <si>
    <t>40-42</t>
  </si>
  <si>
    <t>37-39</t>
  </si>
  <si>
    <t>34-36</t>
  </si>
  <si>
    <t>31-33</t>
  </si>
  <si>
    <t>28-30</t>
  </si>
  <si>
    <t>25-27</t>
  </si>
  <si>
    <t>22-24</t>
  </si>
  <si>
    <t>19-21</t>
  </si>
  <si>
    <t>16-18</t>
  </si>
  <si>
    <t>13-15</t>
  </si>
  <si>
    <t>10-12</t>
  </si>
  <si>
    <t>7-9</t>
  </si>
  <si>
    <t>4-6</t>
  </si>
  <si>
    <t>1-3</t>
  </si>
  <si>
    <t>RH%</t>
  </si>
  <si>
    <t>Upper Level</t>
  </si>
  <si>
    <t>Lower Level</t>
  </si>
  <si>
    <t>Main Level</t>
  </si>
  <si>
    <t>Inside</t>
  </si>
  <si>
    <t>%</t>
  </si>
  <si>
    <t>indoor</t>
  </si>
  <si>
    <t>outdoor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</si>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</sst>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wrapText="1"/>
    </xf>
    <xf numFmtId="0" fontId="3" fillId="3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2" xfId="0" applyFill="1" applyBorder="1"/>
    <xf numFmtId="1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20" fontId="0" fillId="0" borderId="1" xfId="0" applyNumberFormat="1" applyBorder="1" applyAlignment="1">
      <alignment wrapText="1"/>
    </xf>
    <xf numFmtId="16" fontId="3" fillId="3" borderId="1" xfId="0" applyNumberFormat="1" applyFont="1" applyFill="1" applyBorder="1"/>
    <xf numFmtId="49" fontId="3" fillId="3" borderId="1" xfId="0" applyNumberFormat="1" applyFont="1" applyFill="1" applyBorder="1"/>
    <xf numFmtId="49" fontId="3" fillId="3" borderId="1" xfId="0" applyNumberFormat="1" applyFont="1" applyFill="1" applyBorder="1" applyAlignment="1">
      <alignment horizontal="left"/>
    </xf>
    <xf numFmtId="164" fontId="0" fillId="2" borderId="1" xfId="0" applyNumberFormat="1" applyFill="1" applyBorder="1"/>
    <xf numFmtId="0" fontId="2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2" fontId="0" fillId="5" borderId="1" xfId="0" applyNumberFormat="1" applyFill="1" applyBorder="1"/>
    <xf numFmtId="164" fontId="0" fillId="0" borderId="1" xfId="0" applyNumberFormat="1" applyBorder="1"/>
    <xf numFmtId="164" fontId="0" fillId="5" borderId="1" xfId="0" applyNumberForma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14" fontId="0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75"/>
  <sheetViews>
    <sheetView tabSelected="1" zoomScale="70" zoomScaleNormal="70" workbookViewId="0" topLeftCell="A34">
      <selection activeCell="K74" sqref="K74"/>
    </sheetView>
  </sheetViews>
  <sheetFormatPr defaultColWidth="9.140625" defaultRowHeight="15"/>
  <cols>
    <col min="1" max="1" width="11.421875" style="0" customWidth="1"/>
    <col min="2" max="5" width="10.28125" style="0" customWidth="1"/>
    <col min="6" max="6" width="11.8515625" style="0" customWidth="1"/>
    <col min="7" max="10" width="10.28125" style="0" customWidth="1"/>
    <col min="11" max="11" width="11.8515625" style="0" customWidth="1"/>
    <col min="12" max="15" width="10.28125" style="0" customWidth="1"/>
    <col min="16" max="16" width="11.8515625" style="0" customWidth="1"/>
    <col min="17" max="20" width="10.28125" style="0" customWidth="1"/>
  </cols>
  <sheetData>
    <row r="2" spans="1:15" ht="15">
      <c r="A2" s="1" t="s">
        <v>0</v>
      </c>
      <c r="B2" s="1"/>
      <c r="C2" s="1" t="s">
        <v>1</v>
      </c>
      <c r="E2" s="2" t="s">
        <v>2</v>
      </c>
      <c r="F2" s="1" t="s">
        <v>0</v>
      </c>
      <c r="H2" s="1" t="s">
        <v>1</v>
      </c>
      <c r="J2" s="2" t="s">
        <v>2</v>
      </c>
      <c r="K2" s="1" t="s">
        <v>0</v>
      </c>
      <c r="M2" s="1" t="s">
        <v>1</v>
      </c>
      <c r="O2" s="2" t="s">
        <v>2</v>
      </c>
    </row>
    <row r="3" spans="1:15" ht="39.95" customHeight="1">
      <c r="A3" s="11" t="s">
        <v>10</v>
      </c>
      <c r="B3" s="3" t="s">
        <v>11</v>
      </c>
      <c r="C3" s="5" t="s">
        <v>12</v>
      </c>
      <c r="D3" s="3" t="s">
        <v>13</v>
      </c>
      <c r="E3" s="12" t="s">
        <v>14</v>
      </c>
      <c r="F3" s="11" t="s">
        <v>10</v>
      </c>
      <c r="G3" s="3" t="s">
        <v>15</v>
      </c>
      <c r="H3" s="3" t="s">
        <v>16</v>
      </c>
      <c r="I3" s="5" t="s">
        <v>17</v>
      </c>
      <c r="J3" s="12" t="s">
        <v>18</v>
      </c>
      <c r="K3" s="11" t="s">
        <v>10</v>
      </c>
      <c r="L3" s="5" t="s">
        <v>19</v>
      </c>
      <c r="M3" s="5" t="s">
        <v>20</v>
      </c>
      <c r="N3" s="5" t="s">
        <v>21</v>
      </c>
      <c r="O3" s="12" t="s">
        <v>22</v>
      </c>
    </row>
    <row r="4" spans="1:15" ht="15">
      <c r="A4" s="19" t="s">
        <v>75</v>
      </c>
      <c r="B4" s="7" t="s">
        <v>4</v>
      </c>
      <c r="C4" s="7" t="s">
        <v>5</v>
      </c>
      <c r="D4" s="7" t="s">
        <v>6</v>
      </c>
      <c r="E4" s="5"/>
      <c r="F4" s="19" t="s">
        <v>74</v>
      </c>
      <c r="G4" s="7" t="s">
        <v>4</v>
      </c>
      <c r="H4" s="7" t="s">
        <v>5</v>
      </c>
      <c r="I4" s="7" t="s">
        <v>6</v>
      </c>
      <c r="J4" s="3"/>
      <c r="K4" s="19" t="s">
        <v>73</v>
      </c>
      <c r="L4" s="7" t="s">
        <v>4</v>
      </c>
      <c r="M4" s="7" t="s">
        <v>5</v>
      </c>
      <c r="N4" s="7" t="s">
        <v>6</v>
      </c>
      <c r="O4" s="3"/>
    </row>
    <row r="5" spans="1:15" ht="15">
      <c r="A5" s="8">
        <v>0.3</v>
      </c>
      <c r="B5" s="4">
        <v>35413</v>
      </c>
      <c r="C5" s="4">
        <v>35442</v>
      </c>
      <c r="D5" s="4">
        <v>35635</v>
      </c>
      <c r="E5" s="21">
        <f>AVERAGE(B5:D5)</f>
        <v>35496.666666666664</v>
      </c>
      <c r="F5" s="8">
        <v>0.3</v>
      </c>
      <c r="G5" s="4">
        <v>23376</v>
      </c>
      <c r="H5" s="4">
        <v>23841</v>
      </c>
      <c r="I5" s="4">
        <v>24216</v>
      </c>
      <c r="J5" s="21">
        <f>AVERAGE(G5:I5)</f>
        <v>23811</v>
      </c>
      <c r="K5" s="8">
        <v>0.3</v>
      </c>
      <c r="L5" s="4">
        <v>24315</v>
      </c>
      <c r="M5" s="4">
        <v>24852</v>
      </c>
      <c r="N5" s="4">
        <v>24151</v>
      </c>
      <c r="O5" s="21">
        <f>AVERAGE(L5:N5)</f>
        <v>24439.333333333332</v>
      </c>
    </row>
    <row r="6" spans="1:15" ht="15">
      <c r="A6" s="8">
        <v>0.5</v>
      </c>
      <c r="B6" s="4">
        <v>1599</v>
      </c>
      <c r="C6" s="4">
        <v>1512</v>
      </c>
      <c r="D6" s="4">
        <v>1449</v>
      </c>
      <c r="E6" s="21">
        <f aca="true" t="shared" si="0" ref="E6:E10">AVERAGE(B6:D6)</f>
        <v>1520</v>
      </c>
      <c r="F6" s="8">
        <v>0.5</v>
      </c>
      <c r="G6" s="4">
        <v>982</v>
      </c>
      <c r="H6" s="4">
        <v>1027</v>
      </c>
      <c r="I6" s="4">
        <v>1138</v>
      </c>
      <c r="J6" s="21">
        <f aca="true" t="shared" si="1" ref="J6:J10">AVERAGE(G6:I6)</f>
        <v>1049</v>
      </c>
      <c r="K6" s="8">
        <v>0.5</v>
      </c>
      <c r="L6" s="4">
        <v>1096</v>
      </c>
      <c r="M6" s="4">
        <v>1092</v>
      </c>
      <c r="N6" s="4">
        <v>1144</v>
      </c>
      <c r="O6" s="21">
        <f aca="true" t="shared" si="2" ref="O6:O10">AVERAGE(L6:N6)</f>
        <v>1110.6666666666667</v>
      </c>
    </row>
    <row r="7" spans="1:15" ht="15">
      <c r="A7" s="8">
        <v>1</v>
      </c>
      <c r="B7" s="4">
        <v>84</v>
      </c>
      <c r="C7" s="4">
        <v>87</v>
      </c>
      <c r="D7" s="4">
        <v>95</v>
      </c>
      <c r="E7" s="21">
        <f t="shared" si="0"/>
        <v>88.66666666666667</v>
      </c>
      <c r="F7" s="8">
        <v>1</v>
      </c>
      <c r="G7" s="4">
        <v>99</v>
      </c>
      <c r="H7" s="4">
        <v>153</v>
      </c>
      <c r="I7" s="4">
        <v>137</v>
      </c>
      <c r="J7" s="21">
        <f t="shared" si="1"/>
        <v>129.66666666666666</v>
      </c>
      <c r="K7" s="8">
        <v>1</v>
      </c>
      <c r="L7" s="4">
        <v>148</v>
      </c>
      <c r="M7" s="4">
        <v>136</v>
      </c>
      <c r="N7" s="4">
        <v>247</v>
      </c>
      <c r="O7" s="21">
        <f t="shared" si="2"/>
        <v>177</v>
      </c>
    </row>
    <row r="8" spans="1:15" ht="15">
      <c r="A8" s="8">
        <v>2.5</v>
      </c>
      <c r="B8" s="4">
        <v>13</v>
      </c>
      <c r="C8" s="4">
        <v>21</v>
      </c>
      <c r="D8" s="4">
        <v>42</v>
      </c>
      <c r="E8" s="21">
        <f t="shared" si="0"/>
        <v>25.333333333333332</v>
      </c>
      <c r="F8" s="8">
        <v>2.5</v>
      </c>
      <c r="G8" s="4">
        <v>94</v>
      </c>
      <c r="H8" s="4">
        <v>136</v>
      </c>
      <c r="I8" s="4">
        <v>105</v>
      </c>
      <c r="J8" s="21">
        <f t="shared" si="1"/>
        <v>111.66666666666667</v>
      </c>
      <c r="K8" s="8">
        <v>2.5</v>
      </c>
      <c r="L8" s="4">
        <v>134</v>
      </c>
      <c r="M8" s="4">
        <v>116</v>
      </c>
      <c r="N8" s="4">
        <v>231</v>
      </c>
      <c r="O8" s="21">
        <f t="shared" si="2"/>
        <v>160.33333333333334</v>
      </c>
    </row>
    <row r="9" spans="1:15" ht="15">
      <c r="A9" s="8">
        <v>5</v>
      </c>
      <c r="B9" s="4">
        <v>5</v>
      </c>
      <c r="C9" s="4">
        <v>7</v>
      </c>
      <c r="D9" s="4">
        <v>19</v>
      </c>
      <c r="E9" s="21">
        <f t="shared" si="0"/>
        <v>10.333333333333334</v>
      </c>
      <c r="F9" s="8">
        <v>5</v>
      </c>
      <c r="G9" s="4">
        <v>37</v>
      </c>
      <c r="H9" s="4">
        <v>59</v>
      </c>
      <c r="I9" s="4">
        <v>38</v>
      </c>
      <c r="J9" s="21">
        <f t="shared" si="1"/>
        <v>44.666666666666664</v>
      </c>
      <c r="K9" s="8">
        <v>5</v>
      </c>
      <c r="L9" s="4">
        <v>84</v>
      </c>
      <c r="M9" s="4">
        <v>49</v>
      </c>
      <c r="N9" s="4">
        <v>105</v>
      </c>
      <c r="O9" s="21">
        <f t="shared" si="2"/>
        <v>79.33333333333333</v>
      </c>
    </row>
    <row r="10" spans="1:15" ht="15">
      <c r="A10" s="8">
        <v>10</v>
      </c>
      <c r="B10" s="4">
        <v>2</v>
      </c>
      <c r="C10" s="4">
        <v>3</v>
      </c>
      <c r="D10" s="4">
        <v>10</v>
      </c>
      <c r="E10" s="21">
        <f t="shared" si="0"/>
        <v>5</v>
      </c>
      <c r="F10" s="8">
        <v>10</v>
      </c>
      <c r="G10" s="4">
        <v>17</v>
      </c>
      <c r="H10" s="4">
        <v>37</v>
      </c>
      <c r="I10" s="4">
        <v>13</v>
      </c>
      <c r="J10" s="21">
        <f t="shared" si="1"/>
        <v>22.333333333333332</v>
      </c>
      <c r="K10" s="8">
        <v>10</v>
      </c>
      <c r="L10" s="4">
        <v>40</v>
      </c>
      <c r="M10" s="4">
        <v>13</v>
      </c>
      <c r="N10" s="4">
        <v>26</v>
      </c>
      <c r="O10" s="21">
        <f t="shared" si="2"/>
        <v>26.333333333333332</v>
      </c>
    </row>
    <row r="11" spans="1:12" ht="15">
      <c r="A11" s="9" t="s">
        <v>8</v>
      </c>
      <c r="B11" s="4">
        <v>69.8</v>
      </c>
      <c r="F11" s="9" t="s">
        <v>8</v>
      </c>
      <c r="G11" s="4">
        <v>70.5</v>
      </c>
      <c r="K11" s="9" t="s">
        <v>8</v>
      </c>
      <c r="L11" s="4">
        <v>70.6</v>
      </c>
    </row>
    <row r="12" spans="1:12" ht="15">
      <c r="A12" s="9" t="s">
        <v>76</v>
      </c>
      <c r="B12" s="4">
        <v>25.4</v>
      </c>
      <c r="F12" s="9" t="s">
        <v>76</v>
      </c>
      <c r="G12" s="4">
        <v>25.7</v>
      </c>
      <c r="K12" s="9" t="s">
        <v>76</v>
      </c>
      <c r="L12" s="4">
        <v>25.1</v>
      </c>
    </row>
    <row r="14" spans="1:20" ht="15">
      <c r="A14" s="1" t="s">
        <v>0</v>
      </c>
      <c r="C14" s="1" t="s">
        <v>1</v>
      </c>
      <c r="E14" s="2" t="s">
        <v>2</v>
      </c>
      <c r="F14" s="1" t="s">
        <v>0</v>
      </c>
      <c r="H14" s="1" t="s">
        <v>1</v>
      </c>
      <c r="J14" s="2" t="s">
        <v>2</v>
      </c>
      <c r="K14" s="1" t="s">
        <v>0</v>
      </c>
      <c r="M14" s="1" t="s">
        <v>1</v>
      </c>
      <c r="O14" s="2" t="s">
        <v>2</v>
      </c>
      <c r="P14" s="1" t="s">
        <v>0</v>
      </c>
      <c r="R14" s="1" t="s">
        <v>1</v>
      </c>
      <c r="T14" s="2" t="s">
        <v>2</v>
      </c>
    </row>
    <row r="15" spans="1:20" ht="39.95" customHeight="1">
      <c r="A15" s="11" t="s">
        <v>10</v>
      </c>
      <c r="B15" s="3" t="s">
        <v>23</v>
      </c>
      <c r="C15" s="5" t="s">
        <v>24</v>
      </c>
      <c r="D15" s="3" t="s">
        <v>25</v>
      </c>
      <c r="E15" s="12" t="s">
        <v>26</v>
      </c>
      <c r="F15" s="11" t="s">
        <v>10</v>
      </c>
      <c r="G15" s="3" t="s">
        <v>27</v>
      </c>
      <c r="H15" s="3" t="s">
        <v>28</v>
      </c>
      <c r="I15" s="3" t="s">
        <v>29</v>
      </c>
      <c r="J15" s="12" t="s">
        <v>30</v>
      </c>
      <c r="K15" s="11" t="s">
        <v>10</v>
      </c>
      <c r="L15" s="5" t="s">
        <v>31</v>
      </c>
      <c r="M15" s="13" t="s">
        <v>40</v>
      </c>
      <c r="N15" s="5" t="s">
        <v>32</v>
      </c>
      <c r="O15" s="12" t="s">
        <v>33</v>
      </c>
      <c r="P15" s="11" t="s">
        <v>10</v>
      </c>
      <c r="Q15" s="3" t="s">
        <v>34</v>
      </c>
      <c r="R15" s="3" t="s">
        <v>35</v>
      </c>
      <c r="S15" s="3" t="s">
        <v>36</v>
      </c>
      <c r="T15" s="12" t="s">
        <v>37</v>
      </c>
    </row>
    <row r="16" spans="1:20" ht="15">
      <c r="A16" s="19" t="s">
        <v>72</v>
      </c>
      <c r="B16" s="7" t="s">
        <v>4</v>
      </c>
      <c r="C16" s="7" t="s">
        <v>5</v>
      </c>
      <c r="D16" s="7" t="s">
        <v>6</v>
      </c>
      <c r="E16" s="3"/>
      <c r="F16" s="6" t="s">
        <v>71</v>
      </c>
      <c r="G16" s="7" t="s">
        <v>4</v>
      </c>
      <c r="H16" s="7" t="s">
        <v>5</v>
      </c>
      <c r="I16" s="7" t="s">
        <v>6</v>
      </c>
      <c r="J16" s="3"/>
      <c r="K16" s="18" t="s">
        <v>70</v>
      </c>
      <c r="L16" s="7" t="s">
        <v>4</v>
      </c>
      <c r="M16" s="7" t="s">
        <v>5</v>
      </c>
      <c r="N16" s="7" t="s">
        <v>6</v>
      </c>
      <c r="O16" s="3"/>
      <c r="P16" s="20" t="s">
        <v>69</v>
      </c>
      <c r="Q16" s="7" t="s">
        <v>4</v>
      </c>
      <c r="R16" s="7" t="s">
        <v>5</v>
      </c>
      <c r="S16" s="7" t="s">
        <v>6</v>
      </c>
      <c r="T16" s="3"/>
    </row>
    <row r="17" spans="1:20" ht="15">
      <c r="A17" s="8">
        <v>0.3</v>
      </c>
      <c r="B17" s="4">
        <v>25702</v>
      </c>
      <c r="C17" s="4">
        <v>26690</v>
      </c>
      <c r="D17" s="4">
        <v>26581</v>
      </c>
      <c r="E17" s="21">
        <f>AVERAGE(B17:D17)</f>
        <v>26324.333333333332</v>
      </c>
      <c r="F17" s="8">
        <v>0.3</v>
      </c>
      <c r="G17" s="4">
        <v>27970</v>
      </c>
      <c r="H17" s="4">
        <v>30800</v>
      </c>
      <c r="I17" s="4">
        <v>31655</v>
      </c>
      <c r="J17" s="21">
        <f>AVERAGE(G17:I17)</f>
        <v>30141.666666666668</v>
      </c>
      <c r="K17" s="8">
        <v>0.3</v>
      </c>
      <c r="L17" s="4">
        <v>33127</v>
      </c>
      <c r="M17" s="4">
        <v>32900</v>
      </c>
      <c r="N17" s="4">
        <v>33504</v>
      </c>
      <c r="O17" s="21">
        <f>AVERAGE(L17:N17)</f>
        <v>33177</v>
      </c>
      <c r="P17" s="8">
        <v>0.3</v>
      </c>
      <c r="Q17" s="4">
        <v>35300</v>
      </c>
      <c r="R17" s="4">
        <v>34543</v>
      </c>
      <c r="S17" s="4">
        <v>33183</v>
      </c>
      <c r="T17" s="21">
        <f>AVERAGE(Q17:S17)</f>
        <v>34342</v>
      </c>
    </row>
    <row r="18" spans="1:20" ht="15">
      <c r="A18" s="8">
        <v>0.5</v>
      </c>
      <c r="B18" s="4">
        <v>1543</v>
      </c>
      <c r="C18" s="4">
        <v>1655</v>
      </c>
      <c r="D18" s="4">
        <v>1741</v>
      </c>
      <c r="E18" s="21">
        <f aca="true" t="shared" si="3" ref="E18:E22">AVERAGE(B18:D18)</f>
        <v>1646.3333333333333</v>
      </c>
      <c r="F18" s="8">
        <v>0.5</v>
      </c>
      <c r="G18" s="4">
        <v>1842</v>
      </c>
      <c r="H18" s="4">
        <v>1997</v>
      </c>
      <c r="I18" s="4">
        <v>1855</v>
      </c>
      <c r="J18" s="21">
        <f aca="true" t="shared" si="4" ref="J18:J22">AVERAGE(G18:I18)</f>
        <v>1898</v>
      </c>
      <c r="K18" s="8">
        <v>0.5</v>
      </c>
      <c r="L18" s="4">
        <v>2038</v>
      </c>
      <c r="M18" s="4">
        <v>2018</v>
      </c>
      <c r="N18" s="4">
        <v>1877</v>
      </c>
      <c r="O18" s="21">
        <f aca="true" t="shared" si="5" ref="O18:O22">AVERAGE(L18:N18)</f>
        <v>1977.6666666666667</v>
      </c>
      <c r="P18" s="8">
        <v>0.5</v>
      </c>
      <c r="Q18" s="4">
        <v>1487</v>
      </c>
      <c r="R18" s="4">
        <v>1533</v>
      </c>
      <c r="S18" s="4">
        <v>1634</v>
      </c>
      <c r="T18" s="21">
        <f aca="true" t="shared" si="6" ref="T18:T22">AVERAGE(Q18:S18)</f>
        <v>1551.3333333333333</v>
      </c>
    </row>
    <row r="19" spans="1:20" ht="15">
      <c r="A19" s="8">
        <v>1</v>
      </c>
      <c r="B19" s="4">
        <v>154</v>
      </c>
      <c r="C19" s="4">
        <v>181</v>
      </c>
      <c r="D19" s="4">
        <v>192</v>
      </c>
      <c r="E19" s="21">
        <f t="shared" si="3"/>
        <v>175.66666666666666</v>
      </c>
      <c r="F19" s="8">
        <v>1</v>
      </c>
      <c r="G19" s="4">
        <v>188</v>
      </c>
      <c r="H19" s="4">
        <v>185</v>
      </c>
      <c r="I19" s="4">
        <v>40</v>
      </c>
      <c r="J19" s="21">
        <f t="shared" si="4"/>
        <v>137.66666666666666</v>
      </c>
      <c r="K19" s="8">
        <v>1</v>
      </c>
      <c r="L19" s="4">
        <v>287</v>
      </c>
      <c r="M19" s="4">
        <v>187</v>
      </c>
      <c r="N19" s="4">
        <v>243</v>
      </c>
      <c r="O19" s="21">
        <f t="shared" si="5"/>
        <v>239</v>
      </c>
      <c r="P19" s="8">
        <v>1</v>
      </c>
      <c r="Q19" s="4">
        <v>102</v>
      </c>
      <c r="R19" s="4">
        <v>127</v>
      </c>
      <c r="S19" s="4">
        <v>245</v>
      </c>
      <c r="T19" s="21">
        <f t="shared" si="6"/>
        <v>158</v>
      </c>
    </row>
    <row r="20" spans="1:20" ht="15">
      <c r="A20" s="8">
        <v>2.5</v>
      </c>
      <c r="B20" s="4">
        <v>87</v>
      </c>
      <c r="C20" s="4">
        <v>101</v>
      </c>
      <c r="D20" s="4">
        <v>83</v>
      </c>
      <c r="E20" s="21">
        <f t="shared" si="3"/>
        <v>90.33333333333333</v>
      </c>
      <c r="F20" s="8">
        <v>2.5</v>
      </c>
      <c r="G20" s="4">
        <v>41</v>
      </c>
      <c r="H20" s="4">
        <v>72</v>
      </c>
      <c r="I20" s="4">
        <v>48</v>
      </c>
      <c r="J20" s="21">
        <f t="shared" si="4"/>
        <v>53.666666666666664</v>
      </c>
      <c r="K20" s="8">
        <v>2.5</v>
      </c>
      <c r="L20" s="4">
        <v>210</v>
      </c>
      <c r="M20" s="4">
        <v>103</v>
      </c>
      <c r="N20" s="4">
        <v>202</v>
      </c>
      <c r="O20" s="21">
        <f t="shared" si="5"/>
        <v>171.66666666666666</v>
      </c>
      <c r="P20" s="8">
        <v>2.5</v>
      </c>
      <c r="Q20" s="4">
        <v>57</v>
      </c>
      <c r="R20" s="4">
        <v>76</v>
      </c>
      <c r="S20" s="4">
        <v>287</v>
      </c>
      <c r="T20" s="21">
        <f t="shared" si="6"/>
        <v>140</v>
      </c>
    </row>
    <row r="21" spans="1:20" ht="15">
      <c r="A21" s="8">
        <v>5</v>
      </c>
      <c r="B21" s="4">
        <v>27</v>
      </c>
      <c r="C21" s="4">
        <v>40</v>
      </c>
      <c r="D21" s="4">
        <v>23</v>
      </c>
      <c r="E21" s="21">
        <f t="shared" si="3"/>
        <v>30</v>
      </c>
      <c r="F21" s="8">
        <v>5</v>
      </c>
      <c r="G21" s="4">
        <v>10</v>
      </c>
      <c r="H21" s="4">
        <v>29</v>
      </c>
      <c r="I21" s="4">
        <v>12</v>
      </c>
      <c r="J21" s="21">
        <f t="shared" si="4"/>
        <v>17</v>
      </c>
      <c r="K21" s="8">
        <v>5</v>
      </c>
      <c r="L21" s="4">
        <v>80</v>
      </c>
      <c r="M21" s="4">
        <v>34</v>
      </c>
      <c r="N21" s="4">
        <v>85</v>
      </c>
      <c r="O21" s="21">
        <f t="shared" si="5"/>
        <v>66.33333333333333</v>
      </c>
      <c r="P21" s="8">
        <v>5</v>
      </c>
      <c r="Q21" s="4">
        <v>21</v>
      </c>
      <c r="R21" s="4">
        <v>29</v>
      </c>
      <c r="S21" s="4">
        <v>140</v>
      </c>
      <c r="T21" s="21">
        <f t="shared" si="6"/>
        <v>63.333333333333336</v>
      </c>
    </row>
    <row r="22" spans="1:20" ht="15">
      <c r="A22" s="8">
        <v>10</v>
      </c>
      <c r="B22" s="4">
        <v>4</v>
      </c>
      <c r="C22" s="4">
        <v>10</v>
      </c>
      <c r="D22" s="4">
        <v>12</v>
      </c>
      <c r="E22" s="21">
        <f t="shared" si="3"/>
        <v>8.666666666666666</v>
      </c>
      <c r="F22" s="8">
        <v>10</v>
      </c>
      <c r="G22" s="4">
        <v>1</v>
      </c>
      <c r="H22" s="4">
        <v>8</v>
      </c>
      <c r="I22" s="4">
        <v>7</v>
      </c>
      <c r="J22" s="21">
        <f t="shared" si="4"/>
        <v>5.333333333333333</v>
      </c>
      <c r="K22" s="8">
        <v>10</v>
      </c>
      <c r="L22" s="4">
        <v>20</v>
      </c>
      <c r="M22" s="4">
        <v>10</v>
      </c>
      <c r="N22" s="4">
        <v>19</v>
      </c>
      <c r="O22" s="21">
        <f t="shared" si="5"/>
        <v>16.333333333333332</v>
      </c>
      <c r="P22" s="8">
        <v>10</v>
      </c>
      <c r="Q22" s="4">
        <v>9</v>
      </c>
      <c r="R22" s="4">
        <v>12</v>
      </c>
      <c r="S22" s="4">
        <v>44</v>
      </c>
      <c r="T22" s="21">
        <f t="shared" si="6"/>
        <v>21.666666666666668</v>
      </c>
    </row>
    <row r="23" spans="1:17" ht="15">
      <c r="A23" s="9" t="s">
        <v>8</v>
      </c>
      <c r="B23" s="4">
        <v>71.8</v>
      </c>
      <c r="F23" s="9" t="s">
        <v>8</v>
      </c>
      <c r="G23" s="4">
        <v>72.8</v>
      </c>
      <c r="K23" s="9" t="s">
        <v>8</v>
      </c>
      <c r="L23" s="4">
        <v>72.1</v>
      </c>
      <c r="P23" s="9" t="s">
        <v>8</v>
      </c>
      <c r="Q23" s="4">
        <v>72</v>
      </c>
    </row>
    <row r="24" spans="1:17" ht="15">
      <c r="A24" s="9" t="s">
        <v>76</v>
      </c>
      <c r="B24" s="4">
        <v>24</v>
      </c>
      <c r="F24" s="9" t="s">
        <v>76</v>
      </c>
      <c r="G24" s="4">
        <v>25</v>
      </c>
      <c r="K24" s="9" t="s">
        <v>76</v>
      </c>
      <c r="L24" s="4">
        <v>24.8</v>
      </c>
      <c r="P24" s="9" t="s">
        <v>76</v>
      </c>
      <c r="Q24" s="4">
        <v>25.8</v>
      </c>
    </row>
    <row r="26" spans="1:15" ht="15">
      <c r="A26" s="1" t="s">
        <v>0</v>
      </c>
      <c r="C26" s="1" t="s">
        <v>1</v>
      </c>
      <c r="E26" s="2" t="s">
        <v>2</v>
      </c>
      <c r="F26" s="1" t="s">
        <v>0</v>
      </c>
      <c r="H26" s="1" t="s">
        <v>1</v>
      </c>
      <c r="J26" s="2" t="s">
        <v>2</v>
      </c>
      <c r="K26" s="1" t="s">
        <v>0</v>
      </c>
      <c r="M26" s="1" t="s">
        <v>1</v>
      </c>
      <c r="O26" s="2" t="s">
        <v>2</v>
      </c>
    </row>
    <row r="27" spans="1:15" ht="39.95" customHeight="1">
      <c r="A27" s="11" t="s">
        <v>10</v>
      </c>
      <c r="B27" s="3" t="s">
        <v>38</v>
      </c>
      <c r="C27" s="5" t="s">
        <v>39</v>
      </c>
      <c r="D27" s="3" t="s">
        <v>41</v>
      </c>
      <c r="E27" s="12" t="s">
        <v>42</v>
      </c>
      <c r="F27" s="11" t="s">
        <v>10</v>
      </c>
      <c r="G27" s="3" t="s">
        <v>43</v>
      </c>
      <c r="H27" s="3" t="s">
        <v>44</v>
      </c>
      <c r="I27" s="3" t="s">
        <v>45</v>
      </c>
      <c r="J27" s="12" t="s">
        <v>46</v>
      </c>
      <c r="K27" s="11" t="s">
        <v>10</v>
      </c>
      <c r="L27" s="3" t="s">
        <v>47</v>
      </c>
      <c r="M27" s="5" t="s">
        <v>48</v>
      </c>
      <c r="N27" s="3" t="s">
        <v>49</v>
      </c>
      <c r="O27" s="12" t="s">
        <v>50</v>
      </c>
    </row>
    <row r="28" spans="1:15" ht="15">
      <c r="A28" s="6" t="s">
        <v>68</v>
      </c>
      <c r="B28" s="7" t="s">
        <v>4</v>
      </c>
      <c r="C28" s="7" t="s">
        <v>5</v>
      </c>
      <c r="D28" s="7" t="s">
        <v>6</v>
      </c>
      <c r="E28" s="3"/>
      <c r="F28" s="6" t="s">
        <v>67</v>
      </c>
      <c r="G28" s="7" t="s">
        <v>4</v>
      </c>
      <c r="H28" s="7" t="s">
        <v>5</v>
      </c>
      <c r="I28" s="7" t="s">
        <v>6</v>
      </c>
      <c r="J28" s="3"/>
      <c r="K28" s="6" t="s">
        <v>65</v>
      </c>
      <c r="L28" s="7" t="s">
        <v>4</v>
      </c>
      <c r="M28" s="7" t="s">
        <v>5</v>
      </c>
      <c r="N28" s="7" t="s">
        <v>6</v>
      </c>
      <c r="O28" s="3"/>
    </row>
    <row r="29" spans="1:15" ht="15">
      <c r="A29" s="8">
        <v>0.3</v>
      </c>
      <c r="B29" s="4">
        <v>29917</v>
      </c>
      <c r="C29" s="4">
        <v>30389</v>
      </c>
      <c r="D29" s="4">
        <v>29227</v>
      </c>
      <c r="E29" s="21">
        <f>AVERAGE(B29:D29)</f>
        <v>29844.333333333332</v>
      </c>
      <c r="F29" s="8">
        <v>0.3</v>
      </c>
      <c r="G29" s="4">
        <v>26078</v>
      </c>
      <c r="H29" s="4">
        <v>33246</v>
      </c>
      <c r="I29" s="4">
        <v>4821</v>
      </c>
      <c r="J29" s="21">
        <f>AVERAGE(G29:I29)</f>
        <v>21381.666666666668</v>
      </c>
      <c r="K29" s="8">
        <v>0.3</v>
      </c>
      <c r="L29" s="4">
        <v>418</v>
      </c>
      <c r="M29" s="4">
        <v>19467</v>
      </c>
      <c r="N29" s="4">
        <v>21837</v>
      </c>
      <c r="O29" s="21">
        <f>AVERAGE(L29:N29)</f>
        <v>13907.333333333334</v>
      </c>
    </row>
    <row r="30" spans="1:15" ht="15">
      <c r="A30" s="8">
        <v>0.5</v>
      </c>
      <c r="B30" s="4">
        <v>1400</v>
      </c>
      <c r="C30" s="4">
        <v>1475</v>
      </c>
      <c r="D30" s="4">
        <v>1448</v>
      </c>
      <c r="E30" s="21">
        <f aca="true" t="shared" si="7" ref="E30:E34">AVERAGE(B30:D30)</f>
        <v>1441</v>
      </c>
      <c r="F30" s="8">
        <v>0.5</v>
      </c>
      <c r="G30" s="4">
        <v>1192</v>
      </c>
      <c r="H30" s="4">
        <v>1529</v>
      </c>
      <c r="I30" s="4">
        <v>238</v>
      </c>
      <c r="J30" s="21">
        <f aca="true" t="shared" si="8" ref="J30:J34">AVERAGE(G30:I30)</f>
        <v>986.3333333333334</v>
      </c>
      <c r="K30" s="8">
        <v>0.5</v>
      </c>
      <c r="L30" s="4">
        <v>22</v>
      </c>
      <c r="M30" s="4">
        <v>1400</v>
      </c>
      <c r="N30" s="4">
        <v>1016</v>
      </c>
      <c r="O30" s="21">
        <f aca="true" t="shared" si="9" ref="O30:O34">AVERAGE(L30:N30)</f>
        <v>812.6666666666666</v>
      </c>
    </row>
    <row r="31" spans="1:15" ht="15">
      <c r="A31" s="8">
        <v>1</v>
      </c>
      <c r="B31" s="4">
        <v>113</v>
      </c>
      <c r="C31" s="4">
        <v>103</v>
      </c>
      <c r="D31" s="4">
        <v>138</v>
      </c>
      <c r="E31" s="21">
        <f t="shared" si="7"/>
        <v>118</v>
      </c>
      <c r="F31" s="8">
        <v>1</v>
      </c>
      <c r="G31" s="4">
        <v>118</v>
      </c>
      <c r="H31" s="4">
        <v>124</v>
      </c>
      <c r="I31" s="4">
        <v>47</v>
      </c>
      <c r="J31" s="21">
        <f t="shared" si="8"/>
        <v>96.33333333333333</v>
      </c>
      <c r="K31" s="8">
        <v>1</v>
      </c>
      <c r="L31" s="4">
        <v>1</v>
      </c>
      <c r="M31" s="4">
        <v>405</v>
      </c>
      <c r="N31" s="4">
        <v>76</v>
      </c>
      <c r="O31" s="21">
        <f t="shared" si="9"/>
        <v>160.66666666666666</v>
      </c>
    </row>
    <row r="32" spans="1:15" ht="15">
      <c r="A32" s="8">
        <v>2.5</v>
      </c>
      <c r="B32" s="4">
        <v>37</v>
      </c>
      <c r="C32" s="4">
        <v>35</v>
      </c>
      <c r="D32" s="4">
        <v>62</v>
      </c>
      <c r="E32" s="21">
        <f t="shared" si="7"/>
        <v>44.666666666666664</v>
      </c>
      <c r="F32" s="8">
        <v>2.5</v>
      </c>
      <c r="G32" s="4">
        <v>49</v>
      </c>
      <c r="H32" s="4">
        <v>62</v>
      </c>
      <c r="I32" s="4">
        <v>22</v>
      </c>
      <c r="J32" s="21">
        <f t="shared" si="8"/>
        <v>44.333333333333336</v>
      </c>
      <c r="K32" s="8">
        <v>2.5</v>
      </c>
      <c r="L32" s="4">
        <v>1</v>
      </c>
      <c r="M32" s="4">
        <v>456</v>
      </c>
      <c r="N32" s="4">
        <v>40</v>
      </c>
      <c r="O32" s="21">
        <f t="shared" si="9"/>
        <v>165.66666666666666</v>
      </c>
    </row>
    <row r="33" spans="1:15" ht="15">
      <c r="A33" s="8">
        <v>5</v>
      </c>
      <c r="B33" s="4">
        <v>10</v>
      </c>
      <c r="C33" s="4">
        <v>4</v>
      </c>
      <c r="D33" s="4">
        <v>13</v>
      </c>
      <c r="E33" s="21">
        <f t="shared" si="7"/>
        <v>9</v>
      </c>
      <c r="F33" s="8">
        <v>5</v>
      </c>
      <c r="G33" s="4">
        <v>13</v>
      </c>
      <c r="H33" s="4">
        <v>13</v>
      </c>
      <c r="I33" s="4">
        <v>6</v>
      </c>
      <c r="J33" s="21">
        <f t="shared" si="8"/>
        <v>10.666666666666666</v>
      </c>
      <c r="K33" s="8">
        <v>5</v>
      </c>
      <c r="L33" s="4">
        <v>1</v>
      </c>
      <c r="M33" s="4">
        <v>168</v>
      </c>
      <c r="N33" s="4">
        <v>9</v>
      </c>
      <c r="O33" s="21">
        <f t="shared" si="9"/>
        <v>59.333333333333336</v>
      </c>
    </row>
    <row r="34" spans="1:15" ht="15">
      <c r="A34" s="8">
        <v>10</v>
      </c>
      <c r="B34" s="4">
        <v>3</v>
      </c>
      <c r="C34" s="4">
        <v>0</v>
      </c>
      <c r="D34" s="4">
        <v>6</v>
      </c>
      <c r="E34" s="21">
        <f t="shared" si="7"/>
        <v>3</v>
      </c>
      <c r="F34" s="8">
        <v>10</v>
      </c>
      <c r="G34" s="4">
        <v>6</v>
      </c>
      <c r="H34" s="4">
        <v>4</v>
      </c>
      <c r="I34" s="4">
        <v>5</v>
      </c>
      <c r="J34" s="21">
        <f t="shared" si="8"/>
        <v>5</v>
      </c>
      <c r="K34" s="8">
        <v>10</v>
      </c>
      <c r="L34" s="4">
        <v>1</v>
      </c>
      <c r="M34" s="4">
        <v>22</v>
      </c>
      <c r="N34" s="4">
        <v>4</v>
      </c>
      <c r="O34" s="21">
        <f t="shared" si="9"/>
        <v>9</v>
      </c>
    </row>
    <row r="35" spans="1:12" ht="15">
      <c r="A35" s="9" t="s">
        <v>8</v>
      </c>
      <c r="B35" s="4">
        <v>71</v>
      </c>
      <c r="C35" s="10"/>
      <c r="F35" s="9" t="s">
        <v>8</v>
      </c>
      <c r="G35" s="4">
        <v>72.9</v>
      </c>
      <c r="K35" s="9" t="s">
        <v>8</v>
      </c>
      <c r="L35" s="4">
        <v>70.8</v>
      </c>
    </row>
    <row r="36" spans="1:12" ht="15">
      <c r="A36" s="9" t="s">
        <v>76</v>
      </c>
      <c r="B36" s="4">
        <v>24.9</v>
      </c>
      <c r="F36" s="9" t="s">
        <v>76</v>
      </c>
      <c r="G36" s="4">
        <v>24.4</v>
      </c>
      <c r="K36" s="9" t="s">
        <v>76</v>
      </c>
      <c r="L36" s="4">
        <v>25</v>
      </c>
    </row>
    <row r="38" spans="1:20" ht="15">
      <c r="A38" s="1" t="s">
        <v>0</v>
      </c>
      <c r="C38" s="1" t="s">
        <v>1</v>
      </c>
      <c r="E38" s="2" t="s">
        <v>2</v>
      </c>
      <c r="F38" s="1" t="s">
        <v>0</v>
      </c>
      <c r="H38" s="1" t="s">
        <v>1</v>
      </c>
      <c r="J38" s="2" t="s">
        <v>2</v>
      </c>
      <c r="K38" s="1" t="s">
        <v>0</v>
      </c>
      <c r="M38" s="1" t="s">
        <v>1</v>
      </c>
      <c r="O38" s="2" t="s">
        <v>2</v>
      </c>
      <c r="P38" s="1" t="s">
        <v>0</v>
      </c>
      <c r="R38" s="1" t="s">
        <v>1</v>
      </c>
      <c r="T38" s="2" t="s">
        <v>2</v>
      </c>
    </row>
    <row r="39" spans="1:20" ht="39.95" customHeight="1">
      <c r="A39" s="11" t="s">
        <v>10</v>
      </c>
      <c r="B39" s="16" t="s">
        <v>52</v>
      </c>
      <c r="C39" s="16" t="s">
        <v>53</v>
      </c>
      <c r="D39" s="14" t="s">
        <v>54</v>
      </c>
      <c r="E39" s="12" t="s">
        <v>55</v>
      </c>
      <c r="F39" s="11" t="s">
        <v>10</v>
      </c>
      <c r="G39" s="15" t="s">
        <v>56</v>
      </c>
      <c r="H39" s="16" t="s">
        <v>57</v>
      </c>
      <c r="I39" s="16" t="s">
        <v>57</v>
      </c>
      <c r="J39" s="17" t="s">
        <v>59</v>
      </c>
      <c r="K39" s="11" t="s">
        <v>51</v>
      </c>
      <c r="L39" s="15" t="s">
        <v>58</v>
      </c>
      <c r="M39" s="15" t="s">
        <v>58</v>
      </c>
      <c r="N39" s="15" t="s">
        <v>58</v>
      </c>
      <c r="O39" s="12" t="s">
        <v>60</v>
      </c>
      <c r="P39" s="11" t="s">
        <v>51</v>
      </c>
      <c r="Q39" s="3">
        <v>2</v>
      </c>
      <c r="R39" s="3">
        <v>5</v>
      </c>
      <c r="S39" s="3">
        <v>7</v>
      </c>
      <c r="T39" s="12" t="s">
        <v>61</v>
      </c>
    </row>
    <row r="40" spans="1:20" ht="15">
      <c r="A40" s="6" t="s">
        <v>66</v>
      </c>
      <c r="B40" s="7" t="s">
        <v>4</v>
      </c>
      <c r="C40" s="7" t="s">
        <v>5</v>
      </c>
      <c r="D40" s="7" t="s">
        <v>6</v>
      </c>
      <c r="E40" s="3"/>
      <c r="F40" s="6" t="s">
        <v>64</v>
      </c>
      <c r="G40" s="7" t="s">
        <v>4</v>
      </c>
      <c r="H40" s="7" t="s">
        <v>5</v>
      </c>
      <c r="I40" s="7" t="s">
        <v>6</v>
      </c>
      <c r="J40" s="3"/>
      <c r="K40" s="6" t="s">
        <v>63</v>
      </c>
      <c r="L40" s="7" t="s">
        <v>4</v>
      </c>
      <c r="M40" s="7" t="s">
        <v>5</v>
      </c>
      <c r="N40" s="7" t="s">
        <v>6</v>
      </c>
      <c r="O40" s="3"/>
      <c r="P40" s="6" t="s">
        <v>62</v>
      </c>
      <c r="Q40" s="7" t="s">
        <v>4</v>
      </c>
      <c r="R40" s="7" t="s">
        <v>5</v>
      </c>
      <c r="S40" s="7" t="s">
        <v>6</v>
      </c>
      <c r="T40" s="3"/>
    </row>
    <row r="41" spans="1:20" ht="15">
      <c r="A41" s="8">
        <v>0.3</v>
      </c>
      <c r="B41" s="4">
        <v>120607</v>
      </c>
      <c r="C41" s="4">
        <v>119176</v>
      </c>
      <c r="D41" s="4">
        <v>116922</v>
      </c>
      <c r="E41" s="21">
        <f>AVERAGE(B41:D41)</f>
        <v>118901.66666666667</v>
      </c>
      <c r="F41" s="8">
        <v>0.3</v>
      </c>
      <c r="G41" s="4">
        <v>120251</v>
      </c>
      <c r="H41" s="4">
        <v>115738</v>
      </c>
      <c r="I41" s="4">
        <v>105101</v>
      </c>
      <c r="J41" s="21">
        <f>AVERAGE(G41:I41)</f>
        <v>113696.66666666667</v>
      </c>
      <c r="K41" s="8">
        <v>0.3</v>
      </c>
      <c r="L41" s="4">
        <v>103386</v>
      </c>
      <c r="M41" s="4">
        <v>105311</v>
      </c>
      <c r="N41" s="4">
        <v>104317</v>
      </c>
      <c r="O41" s="21">
        <f>AVERAGE(L41:N41)</f>
        <v>104338</v>
      </c>
      <c r="P41" s="8">
        <v>0.3</v>
      </c>
      <c r="Q41" s="4">
        <v>43955</v>
      </c>
      <c r="R41" s="4">
        <v>46998</v>
      </c>
      <c r="S41" s="4">
        <v>41356</v>
      </c>
      <c r="T41" s="21">
        <f>AVERAGE(Q41:S41)</f>
        <v>44103</v>
      </c>
    </row>
    <row r="42" spans="1:20" ht="15">
      <c r="A42" s="8">
        <v>0.5</v>
      </c>
      <c r="B42" s="4">
        <v>6935</v>
      </c>
      <c r="C42" s="4">
        <v>6783</v>
      </c>
      <c r="D42" s="4">
        <v>7024</v>
      </c>
      <c r="E42" s="21">
        <f aca="true" t="shared" si="10" ref="E42:E46">AVERAGE(B42:D42)</f>
        <v>6914</v>
      </c>
      <c r="F42" s="8">
        <v>0.5</v>
      </c>
      <c r="G42" s="4">
        <v>9911</v>
      </c>
      <c r="H42" s="4">
        <v>6623</v>
      </c>
      <c r="I42" s="4">
        <v>6105</v>
      </c>
      <c r="J42" s="21">
        <f aca="true" t="shared" si="11" ref="J42:J46">AVERAGE(G42:I42)</f>
        <v>7546.333333333333</v>
      </c>
      <c r="K42" s="8">
        <v>0.5</v>
      </c>
      <c r="L42" s="4">
        <v>5933</v>
      </c>
      <c r="M42" s="4">
        <v>6170</v>
      </c>
      <c r="N42" s="4">
        <v>6087</v>
      </c>
      <c r="O42" s="21">
        <f aca="true" t="shared" si="12" ref="O42:O46">AVERAGE(L42:N42)</f>
        <v>6063.333333333333</v>
      </c>
      <c r="P42" s="8">
        <v>0.5</v>
      </c>
      <c r="Q42" s="4">
        <v>4772</v>
      </c>
      <c r="R42" s="4">
        <v>5170</v>
      </c>
      <c r="S42" s="4">
        <v>3945</v>
      </c>
      <c r="T42" s="21">
        <f aca="true" t="shared" si="13" ref="T42:T46">AVERAGE(Q42:S42)</f>
        <v>4629</v>
      </c>
    </row>
    <row r="43" spans="1:20" ht="15">
      <c r="A43" s="8">
        <v>1</v>
      </c>
      <c r="B43" s="4">
        <v>928</v>
      </c>
      <c r="C43" s="4">
        <v>941</v>
      </c>
      <c r="D43" s="4">
        <v>1288</v>
      </c>
      <c r="E43" s="21">
        <f t="shared" si="10"/>
        <v>1052.3333333333333</v>
      </c>
      <c r="F43" s="8">
        <v>1</v>
      </c>
      <c r="G43" s="4">
        <v>3253</v>
      </c>
      <c r="H43" s="4">
        <v>1021</v>
      </c>
      <c r="I43" s="4">
        <v>763</v>
      </c>
      <c r="J43" s="21">
        <f t="shared" si="11"/>
        <v>1679</v>
      </c>
      <c r="K43" s="8">
        <v>1</v>
      </c>
      <c r="L43" s="4">
        <v>774</v>
      </c>
      <c r="M43" s="4">
        <v>793</v>
      </c>
      <c r="N43" s="4">
        <v>819</v>
      </c>
      <c r="O43" s="21">
        <f t="shared" si="12"/>
        <v>795.3333333333334</v>
      </c>
      <c r="P43" s="8">
        <v>1</v>
      </c>
      <c r="Q43" s="4">
        <v>387</v>
      </c>
      <c r="R43" s="4">
        <v>490</v>
      </c>
      <c r="S43" s="4">
        <v>320</v>
      </c>
      <c r="T43" s="21">
        <f t="shared" si="13"/>
        <v>399</v>
      </c>
    </row>
    <row r="44" spans="1:20" ht="15">
      <c r="A44" s="8">
        <v>2.5</v>
      </c>
      <c r="B44" s="4">
        <v>588</v>
      </c>
      <c r="C44" s="4">
        <v>674</v>
      </c>
      <c r="D44" s="4">
        <v>1102</v>
      </c>
      <c r="E44" s="21">
        <f t="shared" si="10"/>
        <v>788</v>
      </c>
      <c r="F44" s="8">
        <v>2.5</v>
      </c>
      <c r="G44" s="4">
        <v>1270</v>
      </c>
      <c r="H44" s="4">
        <v>636</v>
      </c>
      <c r="I44" s="4">
        <v>509</v>
      </c>
      <c r="J44" s="21">
        <f t="shared" si="11"/>
        <v>805</v>
      </c>
      <c r="K44" s="8">
        <v>2.5</v>
      </c>
      <c r="L44" s="4">
        <v>481</v>
      </c>
      <c r="M44" s="4">
        <v>553</v>
      </c>
      <c r="N44" s="4">
        <v>601</v>
      </c>
      <c r="O44" s="21">
        <f t="shared" si="12"/>
        <v>545</v>
      </c>
      <c r="P44" s="8">
        <v>2.5</v>
      </c>
      <c r="Q44" s="4">
        <v>110</v>
      </c>
      <c r="R44" s="4">
        <v>277</v>
      </c>
      <c r="S44" s="4">
        <v>229</v>
      </c>
      <c r="T44" s="21">
        <f t="shared" si="13"/>
        <v>205.33333333333334</v>
      </c>
    </row>
    <row r="45" spans="1:20" ht="15">
      <c r="A45" s="8">
        <v>5</v>
      </c>
      <c r="B45" s="4">
        <v>172</v>
      </c>
      <c r="C45" s="4">
        <v>207</v>
      </c>
      <c r="D45" s="4">
        <v>528</v>
      </c>
      <c r="E45" s="21">
        <f t="shared" si="10"/>
        <v>302.3333333333333</v>
      </c>
      <c r="F45" s="8">
        <v>5</v>
      </c>
      <c r="G45" s="4">
        <v>306</v>
      </c>
      <c r="H45" s="4">
        <v>168</v>
      </c>
      <c r="I45" s="4">
        <v>130</v>
      </c>
      <c r="J45" s="21">
        <f t="shared" si="11"/>
        <v>201.33333333333334</v>
      </c>
      <c r="K45" s="8">
        <v>5</v>
      </c>
      <c r="L45" s="4">
        <v>173</v>
      </c>
      <c r="M45" s="4">
        <v>181</v>
      </c>
      <c r="N45" s="4">
        <v>187</v>
      </c>
      <c r="O45" s="21">
        <f t="shared" si="12"/>
        <v>180.33333333333334</v>
      </c>
      <c r="P45" s="8">
        <v>5</v>
      </c>
      <c r="Q45" s="4">
        <v>29</v>
      </c>
      <c r="R45" s="4">
        <v>114</v>
      </c>
      <c r="S45" s="4">
        <v>105</v>
      </c>
      <c r="T45" s="21">
        <f t="shared" si="13"/>
        <v>82.66666666666667</v>
      </c>
    </row>
    <row r="46" spans="1:20" ht="15">
      <c r="A46" s="8">
        <v>10</v>
      </c>
      <c r="B46" s="4">
        <v>27</v>
      </c>
      <c r="C46" s="4">
        <v>33</v>
      </c>
      <c r="D46" s="4">
        <v>161</v>
      </c>
      <c r="E46" s="21">
        <f t="shared" si="10"/>
        <v>73.66666666666667</v>
      </c>
      <c r="F46" s="8">
        <v>10</v>
      </c>
      <c r="G46" s="4">
        <v>66</v>
      </c>
      <c r="H46" s="4">
        <v>43</v>
      </c>
      <c r="I46" s="4">
        <v>27</v>
      </c>
      <c r="J46" s="21">
        <f t="shared" si="11"/>
        <v>45.333333333333336</v>
      </c>
      <c r="K46" s="8">
        <v>10</v>
      </c>
      <c r="L46" s="4">
        <v>33</v>
      </c>
      <c r="M46" s="4">
        <v>34</v>
      </c>
      <c r="N46" s="4">
        <v>60</v>
      </c>
      <c r="O46" s="21">
        <f t="shared" si="12"/>
        <v>42.333333333333336</v>
      </c>
      <c r="P46" s="8">
        <v>10</v>
      </c>
      <c r="Q46" s="4">
        <v>9</v>
      </c>
      <c r="R46" s="4">
        <v>72</v>
      </c>
      <c r="S46" s="4">
        <v>30</v>
      </c>
      <c r="T46" s="21">
        <f t="shared" si="13"/>
        <v>37</v>
      </c>
    </row>
    <row r="47" spans="1:17" ht="15">
      <c r="A47" s="9" t="s">
        <v>8</v>
      </c>
      <c r="B47" s="4">
        <v>58.8</v>
      </c>
      <c r="F47" s="9" t="s">
        <v>8</v>
      </c>
      <c r="G47" s="4">
        <v>54.2</v>
      </c>
      <c r="K47" s="9" t="s">
        <v>8</v>
      </c>
      <c r="L47" s="4">
        <v>53.8</v>
      </c>
      <c r="P47" s="9" t="s">
        <v>8</v>
      </c>
      <c r="Q47" s="4">
        <v>71.4</v>
      </c>
    </row>
    <row r="48" spans="1:17" ht="15">
      <c r="A48" s="9" t="s">
        <v>76</v>
      </c>
      <c r="B48" s="4">
        <v>37.4</v>
      </c>
      <c r="F48" s="9" t="s">
        <v>76</v>
      </c>
      <c r="G48" s="4">
        <v>44.8</v>
      </c>
      <c r="K48" s="9" t="s">
        <v>76</v>
      </c>
      <c r="L48" s="4">
        <v>44.1</v>
      </c>
      <c r="P48" s="9" t="s">
        <v>76</v>
      </c>
      <c r="Q48" s="4">
        <v>29.1</v>
      </c>
    </row>
    <row r="50" spans="2:18" ht="15">
      <c r="B50" s="22" t="s">
        <v>9</v>
      </c>
      <c r="C50" s="22"/>
      <c r="G50" s="22" t="s">
        <v>9</v>
      </c>
      <c r="H50" s="22"/>
      <c r="L50" s="22" t="s">
        <v>9</v>
      </c>
      <c r="M50" s="22"/>
      <c r="Q50" s="22" t="s">
        <v>9</v>
      </c>
      <c r="R50" s="22"/>
    </row>
    <row r="52" spans="1:19" ht="39.95" customHeight="1">
      <c r="A52" s="11" t="s">
        <v>10</v>
      </c>
      <c r="B52" s="5" t="s">
        <v>78</v>
      </c>
      <c r="C52" s="5" t="s">
        <v>79</v>
      </c>
      <c r="D52" s="3" t="s">
        <v>84</v>
      </c>
      <c r="F52" s="11" t="s">
        <v>10</v>
      </c>
      <c r="G52" s="5" t="s">
        <v>78</v>
      </c>
      <c r="H52" s="5" t="s">
        <v>77</v>
      </c>
      <c r="I52" s="3" t="s">
        <v>84</v>
      </c>
      <c r="K52" s="11" t="s">
        <v>10</v>
      </c>
      <c r="L52" s="5" t="s">
        <v>79</v>
      </c>
      <c r="M52" s="5" t="s">
        <v>77</v>
      </c>
      <c r="N52" s="3" t="s">
        <v>84</v>
      </c>
      <c r="P52" s="11" t="s">
        <v>10</v>
      </c>
      <c r="Q52" s="23" t="s">
        <v>80</v>
      </c>
      <c r="R52" s="24" t="s">
        <v>3</v>
      </c>
      <c r="S52" s="3" t="s">
        <v>84</v>
      </c>
    </row>
    <row r="53" spans="1:19" ht="15">
      <c r="A53" s="6" t="s">
        <v>7</v>
      </c>
      <c r="D53" s="4"/>
      <c r="F53" s="6" t="s">
        <v>7</v>
      </c>
      <c r="I53" s="4"/>
      <c r="K53" s="6" t="s">
        <v>7</v>
      </c>
      <c r="N53" s="4"/>
      <c r="P53" s="6" t="s">
        <v>7</v>
      </c>
      <c r="S53" s="4"/>
    </row>
    <row r="54" spans="1:20" ht="15">
      <c r="A54" s="8">
        <v>0.3</v>
      </c>
      <c r="B54" s="26">
        <f>AVERAGE(E5,J5,O5)</f>
        <v>27915.666666666668</v>
      </c>
      <c r="C54" s="26">
        <f>AVERAGE(E17,J17,O17,T17)</f>
        <v>30996.25</v>
      </c>
      <c r="D54" s="27">
        <f>(B54-C54)/C54*100</f>
        <v>-9.938567837507222</v>
      </c>
      <c r="E54" t="s">
        <v>81</v>
      </c>
      <c r="F54" s="8">
        <v>0.3</v>
      </c>
      <c r="G54" s="26">
        <f>AVERAGE(E5,J5,O5)</f>
        <v>27915.666666666668</v>
      </c>
      <c r="H54" s="26">
        <f>AVERAGE(E29,J29,O29)</f>
        <v>21711.111111111113</v>
      </c>
      <c r="I54" s="27">
        <f aca="true" t="shared" si="14" ref="I54:I61">(G54-H54)/H54*100</f>
        <v>28.577789150460585</v>
      </c>
      <c r="J54" t="s">
        <v>81</v>
      </c>
      <c r="K54" s="8">
        <v>0.3</v>
      </c>
      <c r="L54" s="26">
        <f>AVERAGE(E17,J17,O17,T17)</f>
        <v>30996.25</v>
      </c>
      <c r="M54" s="26">
        <f>AVERAGE(E29,J29,O29)</f>
        <v>21711.111111111113</v>
      </c>
      <c r="N54" s="9">
        <f>(L54-M54)/M54*100</f>
        <v>42.766760491299884</v>
      </c>
      <c r="O54" t="s">
        <v>81</v>
      </c>
      <c r="P54" s="8">
        <v>0.3</v>
      </c>
      <c r="Q54" s="26">
        <f>AVERAGE(B54,C54,G54)</f>
        <v>28942.52777777778</v>
      </c>
      <c r="R54" s="26">
        <f>AVERAGE(E41,J41)</f>
        <v>116299.16666666667</v>
      </c>
      <c r="S54" s="9">
        <f>(Q54-R54)/R54*100</f>
        <v>-75.11372728857808</v>
      </c>
      <c r="T54" t="s">
        <v>81</v>
      </c>
    </row>
    <row r="55" spans="1:20" ht="15">
      <c r="A55" s="8">
        <v>0.5</v>
      </c>
      <c r="B55" s="26">
        <f aca="true" t="shared" si="15" ref="B55:B59">AVERAGE(E6,J6,O6)</f>
        <v>1226.5555555555557</v>
      </c>
      <c r="C55" s="26">
        <f aca="true" t="shared" si="16" ref="C55:C59">AVERAGE(E18,J18,O18,T18)</f>
        <v>1768.3333333333333</v>
      </c>
      <c r="D55" s="27">
        <f aca="true" t="shared" si="17" ref="D55:D59">(B55-C55)/C55*100</f>
        <v>-30.637763116556698</v>
      </c>
      <c r="E55" t="s">
        <v>81</v>
      </c>
      <c r="F55" s="8">
        <v>0.5</v>
      </c>
      <c r="G55" s="26">
        <f aca="true" t="shared" si="18" ref="G55:G59">AVERAGE(E6,J6,O6)</f>
        <v>1226.5555555555557</v>
      </c>
      <c r="H55" s="26">
        <f aca="true" t="shared" si="19" ref="H55:H59">AVERAGE(E30,J30,O30)</f>
        <v>1080</v>
      </c>
      <c r="I55" s="27">
        <f t="shared" si="14"/>
        <v>13.569958847736634</v>
      </c>
      <c r="J55" t="s">
        <v>81</v>
      </c>
      <c r="K55" s="8">
        <v>0.5</v>
      </c>
      <c r="L55" s="26">
        <f aca="true" t="shared" si="20" ref="L55:L59">AVERAGE(E18,J18,O18,T18)</f>
        <v>1768.3333333333333</v>
      </c>
      <c r="M55" s="26">
        <f aca="true" t="shared" si="21" ref="M55:M59">AVERAGE(E30,J30,O30)</f>
        <v>1080</v>
      </c>
      <c r="N55" s="9">
        <f aca="true" t="shared" si="22" ref="N55:N61">(L55-M55)/M55*100</f>
        <v>63.73456790123456</v>
      </c>
      <c r="O55" t="s">
        <v>81</v>
      </c>
      <c r="P55" s="8">
        <v>0.5</v>
      </c>
      <c r="Q55" s="26">
        <f aca="true" t="shared" si="23" ref="Q55:Q61">AVERAGE(B55,C55,G55)</f>
        <v>1407.148148148148</v>
      </c>
      <c r="R55" s="26">
        <f aca="true" t="shared" si="24" ref="R55:R59">AVERAGE(E42,J42)</f>
        <v>7230.166666666666</v>
      </c>
      <c r="S55" s="9">
        <f aca="true" t="shared" si="25" ref="S55:S61">(Q55-R55)/R55*100</f>
        <v>-80.53781865588878</v>
      </c>
      <c r="T55" t="s">
        <v>81</v>
      </c>
    </row>
    <row r="56" spans="1:20" ht="15">
      <c r="A56" s="8">
        <v>1</v>
      </c>
      <c r="B56" s="26">
        <f t="shared" si="15"/>
        <v>131.77777777777777</v>
      </c>
      <c r="C56" s="26">
        <f t="shared" si="16"/>
        <v>177.58333333333331</v>
      </c>
      <c r="D56" s="27">
        <f t="shared" si="17"/>
        <v>-25.793837009228838</v>
      </c>
      <c r="E56" t="s">
        <v>81</v>
      </c>
      <c r="F56" s="8">
        <v>1</v>
      </c>
      <c r="G56" s="26">
        <f t="shared" si="18"/>
        <v>131.77777777777777</v>
      </c>
      <c r="H56" s="26">
        <f t="shared" si="19"/>
        <v>125</v>
      </c>
      <c r="I56" s="27">
        <f t="shared" si="14"/>
        <v>5.422222222222217</v>
      </c>
      <c r="J56" t="s">
        <v>81</v>
      </c>
      <c r="K56" s="8">
        <v>1</v>
      </c>
      <c r="L56" s="26">
        <f t="shared" si="20"/>
        <v>177.58333333333331</v>
      </c>
      <c r="M56" s="26">
        <f t="shared" si="21"/>
        <v>125</v>
      </c>
      <c r="N56" s="9">
        <f t="shared" si="22"/>
        <v>42.06666666666665</v>
      </c>
      <c r="O56" t="s">
        <v>81</v>
      </c>
      <c r="P56" s="8">
        <v>1</v>
      </c>
      <c r="Q56" s="26">
        <f t="shared" si="23"/>
        <v>147.04629629629628</v>
      </c>
      <c r="R56" s="26">
        <f t="shared" si="24"/>
        <v>1365.6666666666665</v>
      </c>
      <c r="S56" s="9">
        <f t="shared" si="25"/>
        <v>-89.2326363463781</v>
      </c>
      <c r="T56" t="s">
        <v>81</v>
      </c>
    </row>
    <row r="57" spans="1:20" ht="15">
      <c r="A57" s="8">
        <v>2.5</v>
      </c>
      <c r="B57" s="26">
        <f t="shared" si="15"/>
        <v>99.11111111111113</v>
      </c>
      <c r="C57" s="26">
        <f t="shared" si="16"/>
        <v>113.91666666666666</v>
      </c>
      <c r="D57" s="27">
        <f t="shared" si="17"/>
        <v>-12.996830041453281</v>
      </c>
      <c r="E57" t="s">
        <v>81</v>
      </c>
      <c r="F57" s="8">
        <v>2.5</v>
      </c>
      <c r="G57" s="26">
        <f t="shared" si="18"/>
        <v>99.11111111111113</v>
      </c>
      <c r="H57" s="26">
        <f t="shared" si="19"/>
        <v>84.88888888888889</v>
      </c>
      <c r="I57" s="27">
        <f t="shared" si="14"/>
        <v>16.753926701570705</v>
      </c>
      <c r="J57" t="s">
        <v>81</v>
      </c>
      <c r="K57" s="8">
        <v>2.5</v>
      </c>
      <c r="L57" s="26">
        <f t="shared" si="20"/>
        <v>113.91666666666666</v>
      </c>
      <c r="M57" s="26">
        <f t="shared" si="21"/>
        <v>84.88888888888889</v>
      </c>
      <c r="N57" s="9">
        <f t="shared" si="22"/>
        <v>34.195026178010465</v>
      </c>
      <c r="O57" t="s">
        <v>81</v>
      </c>
      <c r="P57" s="8">
        <v>2.5</v>
      </c>
      <c r="Q57" s="26">
        <f t="shared" si="23"/>
        <v>104.0462962962963</v>
      </c>
      <c r="R57" s="26">
        <f t="shared" si="24"/>
        <v>796.5</v>
      </c>
      <c r="S57" s="9">
        <f t="shared" si="25"/>
        <v>-86.93706261188998</v>
      </c>
      <c r="T57" t="s">
        <v>81</v>
      </c>
    </row>
    <row r="58" spans="1:20" ht="15">
      <c r="A58" s="8">
        <v>5</v>
      </c>
      <c r="B58" s="26">
        <f t="shared" si="15"/>
        <v>44.77777777777777</v>
      </c>
      <c r="C58" s="26">
        <f t="shared" si="16"/>
        <v>44.166666666666664</v>
      </c>
      <c r="D58" s="27">
        <f t="shared" si="17"/>
        <v>1.3836477987421296</v>
      </c>
      <c r="E58" t="s">
        <v>81</v>
      </c>
      <c r="F58" s="8">
        <v>5</v>
      </c>
      <c r="G58" s="26">
        <f t="shared" si="18"/>
        <v>44.77777777777777</v>
      </c>
      <c r="H58" s="26">
        <f t="shared" si="19"/>
        <v>26.333333333333332</v>
      </c>
      <c r="I58" s="27">
        <f t="shared" si="14"/>
        <v>70.04219409282699</v>
      </c>
      <c r="J58" t="s">
        <v>81</v>
      </c>
      <c r="K58" s="8">
        <v>5</v>
      </c>
      <c r="L58" s="26">
        <f t="shared" si="20"/>
        <v>44.166666666666664</v>
      </c>
      <c r="M58" s="26">
        <f t="shared" si="21"/>
        <v>26.333333333333332</v>
      </c>
      <c r="N58" s="9">
        <f t="shared" si="22"/>
        <v>67.72151898734177</v>
      </c>
      <c r="O58" t="s">
        <v>81</v>
      </c>
      <c r="P58" s="8">
        <v>5</v>
      </c>
      <c r="Q58" s="26">
        <f t="shared" si="23"/>
        <v>44.57407407407407</v>
      </c>
      <c r="R58" s="26">
        <f t="shared" si="24"/>
        <v>251.83333333333331</v>
      </c>
      <c r="S58" s="9">
        <f t="shared" si="25"/>
        <v>-82.30016913008309</v>
      </c>
      <c r="T58" t="s">
        <v>81</v>
      </c>
    </row>
    <row r="59" spans="1:20" ht="15">
      <c r="A59" s="8">
        <v>10</v>
      </c>
      <c r="B59" s="26">
        <f t="shared" si="15"/>
        <v>17.88888888888889</v>
      </c>
      <c r="C59" s="26">
        <f t="shared" si="16"/>
        <v>13</v>
      </c>
      <c r="D59" s="27">
        <f t="shared" si="17"/>
        <v>37.606837606837615</v>
      </c>
      <c r="E59" t="s">
        <v>81</v>
      </c>
      <c r="F59" s="8">
        <v>10</v>
      </c>
      <c r="G59" s="26">
        <f t="shared" si="18"/>
        <v>17.88888888888889</v>
      </c>
      <c r="H59" s="26">
        <f t="shared" si="19"/>
        <v>5.666666666666667</v>
      </c>
      <c r="I59" s="27">
        <f t="shared" si="14"/>
        <v>215.68627450980392</v>
      </c>
      <c r="J59" t="s">
        <v>81</v>
      </c>
      <c r="K59" s="8">
        <v>10</v>
      </c>
      <c r="L59" s="26">
        <f t="shared" si="20"/>
        <v>13</v>
      </c>
      <c r="M59" s="26">
        <f t="shared" si="21"/>
        <v>5.666666666666667</v>
      </c>
      <c r="N59" s="9">
        <f t="shared" si="22"/>
        <v>129.41176470588235</v>
      </c>
      <c r="O59" t="s">
        <v>81</v>
      </c>
      <c r="P59" s="8">
        <v>10</v>
      </c>
      <c r="Q59" s="26">
        <f t="shared" si="23"/>
        <v>16.25925925925926</v>
      </c>
      <c r="R59" s="26">
        <f t="shared" si="24"/>
        <v>59.5</v>
      </c>
      <c r="S59" s="9">
        <f t="shared" si="25"/>
        <v>-72.67351384998445</v>
      </c>
      <c r="T59" t="s">
        <v>81</v>
      </c>
    </row>
    <row r="60" spans="1:20" ht="15">
      <c r="A60" s="9" t="s">
        <v>8</v>
      </c>
      <c r="B60" s="4">
        <f>AVERAGE(B11,G11,L11)</f>
        <v>70.3</v>
      </c>
      <c r="C60" s="28">
        <f>AVERAGE(B23,G23,L23,Q23)</f>
        <v>72.175</v>
      </c>
      <c r="D60" s="29">
        <f aca="true" t="shared" si="26" ref="D55:D61">(B60-C60)/C60*100</f>
        <v>-2.5978524419812956</v>
      </c>
      <c r="E60" t="s">
        <v>81</v>
      </c>
      <c r="F60" s="9" t="s">
        <v>8</v>
      </c>
      <c r="G60" s="4">
        <f>AVERAGE(B11,G11,L11)</f>
        <v>70.3</v>
      </c>
      <c r="H60" s="28">
        <f>AVERAGE(B35,G35,L35)</f>
        <v>71.56666666666666</v>
      </c>
      <c r="I60" s="29">
        <f t="shared" si="14"/>
        <v>-1.7699115044247777</v>
      </c>
      <c r="J60" t="s">
        <v>81</v>
      </c>
      <c r="K60" s="9" t="s">
        <v>8</v>
      </c>
      <c r="L60" s="28">
        <f>AVERAGE(B23,G23,L23,Q23)</f>
        <v>72.175</v>
      </c>
      <c r="M60" s="28">
        <f>AVERAGE(B35,G35,L35)</f>
        <v>71.56666666666666</v>
      </c>
      <c r="N60" s="29">
        <f t="shared" si="22"/>
        <v>0.8500232883092701</v>
      </c>
      <c r="O60" t="s">
        <v>81</v>
      </c>
      <c r="P60" s="9" t="s">
        <v>8</v>
      </c>
      <c r="Q60" s="26">
        <f t="shared" si="23"/>
        <v>70.925</v>
      </c>
      <c r="R60" s="4">
        <f>AVERAGE(B47,G47)</f>
        <v>56.5</v>
      </c>
      <c r="S60" s="9">
        <f t="shared" si="25"/>
        <v>25.530973451327426</v>
      </c>
      <c r="T60" t="s">
        <v>81</v>
      </c>
    </row>
    <row r="61" spans="1:20" ht="15">
      <c r="A61" s="9" t="s">
        <v>76</v>
      </c>
      <c r="B61" s="4">
        <f>AVERAGE(B12,G12,L12)</f>
        <v>25.399999999999995</v>
      </c>
      <c r="C61" s="28">
        <f>AVERAGE(B24,G24,L24,Q24)</f>
        <v>24.9</v>
      </c>
      <c r="D61" s="29">
        <f t="shared" si="26"/>
        <v>2.008032128514042</v>
      </c>
      <c r="E61" t="s">
        <v>81</v>
      </c>
      <c r="F61" s="9" t="s">
        <v>76</v>
      </c>
      <c r="G61" s="4">
        <f>AVERAGE(B12,G12,L12)</f>
        <v>25.399999999999995</v>
      </c>
      <c r="H61" s="28">
        <f>AVERAGE(B36,G36,L36)</f>
        <v>24.766666666666666</v>
      </c>
      <c r="I61" s="29">
        <f t="shared" si="14"/>
        <v>2.557200538357992</v>
      </c>
      <c r="J61" t="s">
        <v>81</v>
      </c>
      <c r="K61" s="9" t="s">
        <v>76</v>
      </c>
      <c r="L61" s="28">
        <f>AVERAGE(B24,G24,L24,Q24)</f>
        <v>24.9</v>
      </c>
      <c r="M61" s="28">
        <f>AVERAGE(B36,G36,L36)</f>
        <v>24.766666666666666</v>
      </c>
      <c r="N61" s="29">
        <f t="shared" si="22"/>
        <v>0.5383580080753683</v>
      </c>
      <c r="O61" t="s">
        <v>81</v>
      </c>
      <c r="P61" s="9" t="s">
        <v>76</v>
      </c>
      <c r="Q61" s="26">
        <f t="shared" si="23"/>
        <v>25.23333333333333</v>
      </c>
      <c r="R61" s="4">
        <f>AVERAGE(B48,G48)</f>
        <v>41.099999999999994</v>
      </c>
      <c r="S61" s="9">
        <f t="shared" si="25"/>
        <v>-38.605028386050286</v>
      </c>
      <c r="T61" t="s">
        <v>81</v>
      </c>
    </row>
    <row r="64" spans="2:8" ht="15">
      <c r="B64" s="22" t="s">
        <v>9</v>
      </c>
      <c r="C64" s="22"/>
      <c r="G64" s="22" t="s">
        <v>9</v>
      </c>
      <c r="H64" s="22"/>
    </row>
    <row r="66" spans="1:9" ht="39.95" customHeight="1">
      <c r="A66" s="34" t="s">
        <v>82</v>
      </c>
      <c r="B66" s="30" t="s">
        <v>10</v>
      </c>
      <c r="C66" s="31" t="s">
        <v>51</v>
      </c>
      <c r="D66" s="3" t="s">
        <v>84</v>
      </c>
      <c r="F66" s="34" t="s">
        <v>83</v>
      </c>
      <c r="G66" s="32" t="s">
        <v>10</v>
      </c>
      <c r="H66" s="33" t="s">
        <v>51</v>
      </c>
      <c r="I66" s="3" t="s">
        <v>84</v>
      </c>
    </row>
    <row r="67" spans="1:9" ht="15">
      <c r="A67" s="6" t="s">
        <v>7</v>
      </c>
      <c r="D67" s="4"/>
      <c r="F67" s="6" t="s">
        <v>7</v>
      </c>
      <c r="I67" s="4"/>
    </row>
    <row r="68" spans="1:10" ht="15">
      <c r="A68" s="8">
        <v>0.3</v>
      </c>
      <c r="B68" s="26">
        <f>Q54</f>
        <v>28942.52777777778</v>
      </c>
      <c r="C68" s="26">
        <f>T41</f>
        <v>44103</v>
      </c>
      <c r="D68" s="9">
        <f>(B68-C68)/C68*100</f>
        <v>-34.37514958669981</v>
      </c>
      <c r="E68" t="s">
        <v>81</v>
      </c>
      <c r="F68" s="8">
        <v>0.3</v>
      </c>
      <c r="G68" s="26">
        <f>R54</f>
        <v>116299.16666666667</v>
      </c>
      <c r="H68" s="26">
        <f>O41</f>
        <v>104338</v>
      </c>
      <c r="I68" s="9">
        <f>(G68-H68)/H68*100</f>
        <v>11.46386423610446</v>
      </c>
      <c r="J68" t="s">
        <v>81</v>
      </c>
    </row>
    <row r="69" spans="1:10" ht="15">
      <c r="A69" s="8">
        <v>0.5</v>
      </c>
      <c r="B69" s="26">
        <f aca="true" t="shared" si="27" ref="B69:B75">Q55</f>
        <v>1407.148148148148</v>
      </c>
      <c r="C69" s="26">
        <f aca="true" t="shared" si="28" ref="C69:C73">T42</f>
        <v>4629</v>
      </c>
      <c r="D69" s="9">
        <f aca="true" t="shared" si="29" ref="D69:D75">(B69-C69)/C69*100</f>
        <v>-69.60146579934872</v>
      </c>
      <c r="E69" t="s">
        <v>81</v>
      </c>
      <c r="F69" s="8">
        <v>0.5</v>
      </c>
      <c r="G69" s="26">
        <f aca="true" t="shared" si="30" ref="G69:G75">R55</f>
        <v>7230.166666666666</v>
      </c>
      <c r="H69" s="26">
        <f aca="true" t="shared" si="31" ref="H69:H73">O42</f>
        <v>6063.333333333333</v>
      </c>
      <c r="I69" s="9">
        <f aca="true" t="shared" si="32" ref="I69:I75">(G69-H69)/H69*100</f>
        <v>19.244090159428254</v>
      </c>
      <c r="J69" t="s">
        <v>81</v>
      </c>
    </row>
    <row r="70" spans="1:10" ht="15">
      <c r="A70" s="8">
        <v>1</v>
      </c>
      <c r="B70" s="26">
        <f t="shared" si="27"/>
        <v>147.04629629629628</v>
      </c>
      <c r="C70" s="26">
        <f t="shared" si="28"/>
        <v>399</v>
      </c>
      <c r="D70" s="9">
        <f t="shared" si="29"/>
        <v>-63.14629165506359</v>
      </c>
      <c r="E70" t="s">
        <v>81</v>
      </c>
      <c r="F70" s="8">
        <v>1</v>
      </c>
      <c r="G70" s="26">
        <f t="shared" si="30"/>
        <v>1365.6666666666665</v>
      </c>
      <c r="H70" s="26">
        <f t="shared" si="31"/>
        <v>795.3333333333334</v>
      </c>
      <c r="I70" s="9">
        <f t="shared" si="32"/>
        <v>71.70997485331095</v>
      </c>
      <c r="J70" t="s">
        <v>81</v>
      </c>
    </row>
    <row r="71" spans="1:10" ht="15">
      <c r="A71" s="8">
        <v>2.5</v>
      </c>
      <c r="B71" s="26">
        <f t="shared" si="27"/>
        <v>104.0462962962963</v>
      </c>
      <c r="C71" s="26">
        <f t="shared" si="28"/>
        <v>205.33333333333334</v>
      </c>
      <c r="D71" s="9">
        <f t="shared" si="29"/>
        <v>-49.32810245310245</v>
      </c>
      <c r="E71" t="s">
        <v>81</v>
      </c>
      <c r="F71" s="8">
        <v>2.5</v>
      </c>
      <c r="G71" s="26">
        <f t="shared" si="30"/>
        <v>796.5</v>
      </c>
      <c r="H71" s="26">
        <f t="shared" si="31"/>
        <v>545</v>
      </c>
      <c r="I71" s="9">
        <f t="shared" si="32"/>
        <v>46.14678899082569</v>
      </c>
      <c r="J71" t="s">
        <v>81</v>
      </c>
    </row>
    <row r="72" spans="1:10" ht="15">
      <c r="A72" s="8">
        <v>5</v>
      </c>
      <c r="B72" s="26">
        <f t="shared" si="27"/>
        <v>44.57407407407407</v>
      </c>
      <c r="C72" s="26">
        <f t="shared" si="28"/>
        <v>82.66666666666667</v>
      </c>
      <c r="D72" s="9">
        <f t="shared" si="29"/>
        <v>-46.07974910394266</v>
      </c>
      <c r="E72" t="s">
        <v>81</v>
      </c>
      <c r="F72" s="8">
        <v>5</v>
      </c>
      <c r="G72" s="26">
        <f t="shared" si="30"/>
        <v>251.83333333333331</v>
      </c>
      <c r="H72" s="26">
        <f t="shared" si="31"/>
        <v>180.33333333333334</v>
      </c>
      <c r="I72" s="9">
        <f t="shared" si="32"/>
        <v>39.648798521256914</v>
      </c>
      <c r="J72" t="s">
        <v>81</v>
      </c>
    </row>
    <row r="73" spans="1:10" ht="15">
      <c r="A73" s="8">
        <v>10</v>
      </c>
      <c r="B73" s="26">
        <f t="shared" si="27"/>
        <v>16.25925925925926</v>
      </c>
      <c r="C73" s="26">
        <f t="shared" si="28"/>
        <v>37</v>
      </c>
      <c r="D73" s="9">
        <f t="shared" si="29"/>
        <v>-56.05605605605606</v>
      </c>
      <c r="E73" t="s">
        <v>81</v>
      </c>
      <c r="F73" s="8">
        <v>10</v>
      </c>
      <c r="G73" s="26">
        <f t="shared" si="30"/>
        <v>59.5</v>
      </c>
      <c r="H73" s="26">
        <f t="shared" si="31"/>
        <v>42.333333333333336</v>
      </c>
      <c r="I73" s="9">
        <f t="shared" si="32"/>
        <v>40.5511811023622</v>
      </c>
      <c r="J73" t="s">
        <v>81</v>
      </c>
    </row>
    <row r="74" spans="1:10" ht="15">
      <c r="A74" s="9" t="s">
        <v>8</v>
      </c>
      <c r="B74" s="26">
        <f t="shared" si="27"/>
        <v>70.925</v>
      </c>
      <c r="C74" s="4">
        <f>Q47</f>
        <v>71.4</v>
      </c>
      <c r="D74" s="9">
        <f t="shared" si="29"/>
        <v>-0.6652661064425889</v>
      </c>
      <c r="E74" t="s">
        <v>81</v>
      </c>
      <c r="F74" s="9" t="s">
        <v>8</v>
      </c>
      <c r="G74" s="26">
        <f t="shared" si="30"/>
        <v>56.5</v>
      </c>
      <c r="H74" s="25">
        <f>L47</f>
        <v>53.8</v>
      </c>
      <c r="I74" s="9">
        <f t="shared" si="32"/>
        <v>5.018587360594801</v>
      </c>
      <c r="J74" t="s">
        <v>81</v>
      </c>
    </row>
    <row r="75" spans="1:10" ht="15">
      <c r="A75" s="9" t="s">
        <v>76</v>
      </c>
      <c r="B75" s="26">
        <f t="shared" si="27"/>
        <v>25.23333333333333</v>
      </c>
      <c r="C75" s="4">
        <f>Q48</f>
        <v>29.1</v>
      </c>
      <c r="D75" s="9">
        <f>(B75-C75)/C75*100</f>
        <v>-13.287514318442167</v>
      </c>
      <c r="E75" t="s">
        <v>81</v>
      </c>
      <c r="F75" s="9" t="s">
        <v>76</v>
      </c>
      <c r="G75" s="26">
        <f t="shared" si="30"/>
        <v>41.099999999999994</v>
      </c>
      <c r="H75" s="25">
        <f>L48</f>
        <v>44.1</v>
      </c>
      <c r="I75" s="9">
        <f t="shared" si="32"/>
        <v>-6.80272108843539</v>
      </c>
      <c r="J75" t="s">
        <v>81</v>
      </c>
    </row>
  </sheetData>
  <mergeCells count="6">
    <mergeCell ref="B50:C50"/>
    <mergeCell ref="G50:H50"/>
    <mergeCell ref="L50:M50"/>
    <mergeCell ref="Q50:R50"/>
    <mergeCell ref="B64:C64"/>
    <mergeCell ref="G64:H64"/>
  </mergeCells>
  <printOptions/>
  <pageMargins left="0.7" right="0.7" top="0.75" bottom="0.75" header="0.3" footer="0.3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EWU</dc:creator>
  <cp:keywords/>
  <dc:description/>
  <cp:lastModifiedBy>Jerry Page</cp:lastModifiedBy>
  <cp:lastPrinted>2018-10-18T15:48:33Z</cp:lastPrinted>
  <dcterms:created xsi:type="dcterms:W3CDTF">2015-06-15T23:19:04Z</dcterms:created>
  <dcterms:modified xsi:type="dcterms:W3CDTF">2018-10-19T19:25:57Z</dcterms:modified>
  <cp:category/>
  <cp:version/>
  <cp:contentType/>
  <cp:contentStatus/>
</cp:coreProperties>
</file>