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frost8\Downloads\"/>
    </mc:Choice>
  </mc:AlternateContent>
  <xr:revisionPtr revIDLastSave="0" documentId="8_{C8045CD6-32C1-44DC-AF79-3CD1909446D5}" xr6:coauthVersionLast="47" xr6:coauthVersionMax="47" xr10:uidLastSave="{00000000-0000-0000-0000-000000000000}"/>
  <bookViews>
    <workbookView xWindow="-108" yWindow="-108" windowWidth="23256" windowHeight="12456" firstSheet="1" activeTab="2" xr2:uid="{8EF8881A-6B69-462C-AB3D-F9E4E34DC721}"/>
  </bookViews>
  <sheets>
    <sheet name="Instructions" sheetId="1" r:id="rId1"/>
    <sheet name="Salary Calculations" sheetId="9" r:id="rId2"/>
    <sheet name="Fixed-Variable Benefit Rates" sheetId="8" r:id="rId3"/>
    <sheet name="Person Months Calculator" sheetId="5" r:id="rId4"/>
    <sheet name="Budget WS Qrtly" sheetId="2" r:id="rId5"/>
    <sheet name="Budget WS Semester" sheetId="6" r:id="rId6"/>
    <sheet name="Budget WS &amp; Cost Share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2" i="7" l="1"/>
  <c r="R33" i="7"/>
  <c r="R34" i="7"/>
  <c r="R31" i="7"/>
  <c r="P32" i="7"/>
  <c r="P33" i="7"/>
  <c r="P34" i="7"/>
  <c r="P31" i="7"/>
  <c r="N32" i="7"/>
  <c r="N33" i="7"/>
  <c r="N34" i="7"/>
  <c r="L32" i="7"/>
  <c r="L33" i="7"/>
  <c r="L34" i="7"/>
  <c r="N31" i="7"/>
  <c r="L31" i="7"/>
  <c r="N31" i="6"/>
  <c r="N32" i="6"/>
  <c r="N33" i="6"/>
  <c r="M31" i="6"/>
  <c r="M32" i="6"/>
  <c r="M33" i="6"/>
  <c r="N30" i="6"/>
  <c r="M30" i="6"/>
  <c r="M50" i="6" s="1"/>
  <c r="L31" i="6"/>
  <c r="L32" i="6"/>
  <c r="L33" i="6"/>
  <c r="L30" i="6"/>
  <c r="K31" i="6"/>
  <c r="K32" i="6"/>
  <c r="K33" i="6"/>
  <c r="K53" i="6" s="1"/>
  <c r="K30" i="6"/>
  <c r="N31" i="2"/>
  <c r="N30" i="2"/>
  <c r="N32" i="2"/>
  <c r="N33" i="2"/>
  <c r="M31" i="2"/>
  <c r="M32" i="2"/>
  <c r="M33" i="2"/>
  <c r="L31" i="2"/>
  <c r="L32" i="2"/>
  <c r="L33" i="2"/>
  <c r="K33" i="2"/>
  <c r="K31" i="2"/>
  <c r="K32" i="2"/>
  <c r="M30" i="2"/>
  <c r="M34" i="2"/>
  <c r="L30" i="2"/>
  <c r="K30" i="2"/>
  <c r="R28" i="7"/>
  <c r="R27" i="7"/>
  <c r="T27" i="7" s="1"/>
  <c r="P28" i="7"/>
  <c r="P27" i="7"/>
  <c r="N28" i="7"/>
  <c r="N27" i="7"/>
  <c r="L28" i="7"/>
  <c r="L27" i="7"/>
  <c r="R23" i="7"/>
  <c r="R22" i="7"/>
  <c r="R21" i="7"/>
  <c r="R20" i="7"/>
  <c r="P23" i="7"/>
  <c r="P48" i="7" s="1"/>
  <c r="P22" i="7"/>
  <c r="P21" i="7"/>
  <c r="P20" i="7"/>
  <c r="T20" i="7" s="1"/>
  <c r="N23" i="7"/>
  <c r="N22" i="7"/>
  <c r="N21" i="7"/>
  <c r="N20" i="7"/>
  <c r="L23" i="7"/>
  <c r="L22" i="7"/>
  <c r="T22" i="7" s="1"/>
  <c r="L21" i="7"/>
  <c r="L20" i="7"/>
  <c r="L45" i="7" s="1"/>
  <c r="R17" i="7"/>
  <c r="R44" i="7" s="1"/>
  <c r="R16" i="7"/>
  <c r="R15" i="7"/>
  <c r="T15" i="7" s="1"/>
  <c r="R14" i="7"/>
  <c r="R13" i="7"/>
  <c r="R12" i="7"/>
  <c r="P17" i="7"/>
  <c r="P16" i="7"/>
  <c r="P15" i="7"/>
  <c r="P14" i="7"/>
  <c r="P13" i="7"/>
  <c r="P35" i="7" s="1"/>
  <c r="P12" i="7"/>
  <c r="N17" i="7"/>
  <c r="N16" i="7"/>
  <c r="N15" i="7"/>
  <c r="N14" i="7"/>
  <c r="N13" i="7"/>
  <c r="N12" i="7"/>
  <c r="T12" i="7" s="1"/>
  <c r="L17" i="7"/>
  <c r="L16" i="7"/>
  <c r="L15" i="7"/>
  <c r="L14" i="7"/>
  <c r="L13" i="7"/>
  <c r="L12" i="7"/>
  <c r="N27" i="6"/>
  <c r="N26" i="6"/>
  <c r="M27" i="6"/>
  <c r="M49" i="6" s="1"/>
  <c r="M26" i="6"/>
  <c r="M48" i="6" s="1"/>
  <c r="L27" i="6"/>
  <c r="L26" i="6"/>
  <c r="K27" i="6"/>
  <c r="K26" i="6"/>
  <c r="K48" i="6" s="1"/>
  <c r="N22" i="6"/>
  <c r="N21" i="6"/>
  <c r="N20" i="6"/>
  <c r="N19" i="6"/>
  <c r="M22" i="6"/>
  <c r="M21" i="6"/>
  <c r="M20" i="6"/>
  <c r="M19" i="6"/>
  <c r="L22" i="6"/>
  <c r="L21" i="6"/>
  <c r="L20" i="6"/>
  <c r="L19" i="6"/>
  <c r="K22" i="6"/>
  <c r="K21" i="6"/>
  <c r="K20" i="6"/>
  <c r="K19" i="6"/>
  <c r="N16" i="6"/>
  <c r="N15" i="6"/>
  <c r="N14" i="6"/>
  <c r="N13" i="6"/>
  <c r="N40" i="6" s="1"/>
  <c r="N12" i="6"/>
  <c r="N11" i="6"/>
  <c r="M16" i="6"/>
  <c r="M43" i="6" s="1"/>
  <c r="M15" i="6"/>
  <c r="M14" i="6"/>
  <c r="M13" i="6"/>
  <c r="M12" i="6"/>
  <c r="M11" i="6"/>
  <c r="L16" i="6"/>
  <c r="L15" i="6"/>
  <c r="L14" i="6"/>
  <c r="L13" i="6"/>
  <c r="L12" i="6"/>
  <c r="L11" i="6"/>
  <c r="K16" i="6"/>
  <c r="K15" i="6"/>
  <c r="K14" i="6"/>
  <c r="K13" i="6"/>
  <c r="K12" i="6"/>
  <c r="K11" i="6"/>
  <c r="J30" i="2"/>
  <c r="N27" i="2"/>
  <c r="N26" i="2"/>
  <c r="N48" i="2" s="1"/>
  <c r="M27" i="2"/>
  <c r="M26" i="2"/>
  <c r="L27" i="2"/>
  <c r="L26" i="2"/>
  <c r="K27" i="2"/>
  <c r="K26" i="2"/>
  <c r="N22" i="2"/>
  <c r="N47" i="2"/>
  <c r="N21" i="2"/>
  <c r="N46" i="2" s="1"/>
  <c r="N20" i="2"/>
  <c r="N19" i="2"/>
  <c r="N44" i="2" s="1"/>
  <c r="M22" i="2"/>
  <c r="M21" i="2"/>
  <c r="M20" i="2"/>
  <c r="M19" i="2"/>
  <c r="L22" i="2"/>
  <c r="L47" i="2" s="1"/>
  <c r="L21" i="2"/>
  <c r="L20" i="2"/>
  <c r="L19" i="2"/>
  <c r="K22" i="2"/>
  <c r="K21" i="2"/>
  <c r="K20" i="2"/>
  <c r="K19" i="2"/>
  <c r="N16" i="2"/>
  <c r="N15" i="2"/>
  <c r="N14" i="2"/>
  <c r="N13" i="2"/>
  <c r="N11" i="2"/>
  <c r="N12" i="2"/>
  <c r="M16" i="2"/>
  <c r="M15" i="2"/>
  <c r="M14" i="2"/>
  <c r="M13" i="2"/>
  <c r="M12" i="2"/>
  <c r="M11" i="2"/>
  <c r="L16" i="2"/>
  <c r="L15" i="2"/>
  <c r="L14" i="2"/>
  <c r="L41" i="2" s="1"/>
  <c r="L13" i="2"/>
  <c r="L12" i="2"/>
  <c r="L11" i="2"/>
  <c r="K16" i="2"/>
  <c r="K15" i="2"/>
  <c r="K14" i="2"/>
  <c r="K13" i="2"/>
  <c r="K12" i="2"/>
  <c r="K11" i="2"/>
  <c r="U107" i="7"/>
  <c r="T107" i="7"/>
  <c r="U114" i="7"/>
  <c r="T114" i="7"/>
  <c r="T109" i="7"/>
  <c r="U108" i="7"/>
  <c r="U109" i="7"/>
  <c r="T108" i="7"/>
  <c r="K110" i="7"/>
  <c r="L110" i="7"/>
  <c r="M110" i="7"/>
  <c r="N110" i="7"/>
  <c r="O110" i="7"/>
  <c r="O113" i="7" s="1"/>
  <c r="O115" i="7" s="1"/>
  <c r="O118" i="7" s="1"/>
  <c r="P110" i="7"/>
  <c r="Q110" i="7"/>
  <c r="R110" i="7"/>
  <c r="S110" i="7"/>
  <c r="T110" i="7"/>
  <c r="J110" i="7"/>
  <c r="U102" i="7"/>
  <c r="U101" i="7"/>
  <c r="T102" i="7"/>
  <c r="T101" i="7"/>
  <c r="K103" i="7"/>
  <c r="L103" i="7"/>
  <c r="M103" i="7"/>
  <c r="N103" i="7"/>
  <c r="O103" i="7"/>
  <c r="P103" i="7"/>
  <c r="Q103" i="7"/>
  <c r="R103" i="7"/>
  <c r="S103" i="7"/>
  <c r="J103" i="7"/>
  <c r="U95" i="7"/>
  <c r="U96" i="7"/>
  <c r="U94" i="7"/>
  <c r="T95" i="7"/>
  <c r="T96" i="7"/>
  <c r="T94" i="7"/>
  <c r="K97" i="7"/>
  <c r="L97" i="7"/>
  <c r="M97" i="7"/>
  <c r="N97" i="7"/>
  <c r="O97" i="7"/>
  <c r="P97" i="7"/>
  <c r="Q97" i="7"/>
  <c r="R97" i="7"/>
  <c r="S97" i="7"/>
  <c r="T97" i="7"/>
  <c r="J97" i="7"/>
  <c r="U86" i="7"/>
  <c r="U87" i="7"/>
  <c r="U88" i="7"/>
  <c r="U89" i="7"/>
  <c r="T86" i="7"/>
  <c r="T87" i="7"/>
  <c r="T88" i="7"/>
  <c r="T90" i="7" s="1"/>
  <c r="T89" i="7"/>
  <c r="U85" i="7"/>
  <c r="T85" i="7"/>
  <c r="K90" i="7"/>
  <c r="L90" i="7"/>
  <c r="M90" i="7"/>
  <c r="N90" i="7"/>
  <c r="O90" i="7"/>
  <c r="P90" i="7"/>
  <c r="Q90" i="7"/>
  <c r="R90" i="7"/>
  <c r="S90" i="7"/>
  <c r="J90" i="7"/>
  <c r="U77" i="7"/>
  <c r="T78" i="7"/>
  <c r="T79" i="7"/>
  <c r="T80" i="7"/>
  <c r="U78" i="7"/>
  <c r="U79" i="7"/>
  <c r="U80" i="7"/>
  <c r="T77" i="7"/>
  <c r="K81" i="7"/>
  <c r="L81" i="7"/>
  <c r="M81" i="7"/>
  <c r="N81" i="7"/>
  <c r="O81" i="7"/>
  <c r="P81" i="7"/>
  <c r="Q81" i="7"/>
  <c r="R81" i="7"/>
  <c r="S81" i="7"/>
  <c r="T81" i="7"/>
  <c r="J81" i="7"/>
  <c r="T72" i="7"/>
  <c r="T71" i="7"/>
  <c r="T69" i="7"/>
  <c r="T68" i="7"/>
  <c r="T67" i="7"/>
  <c r="T66" i="7"/>
  <c r="T73" i="7" s="1"/>
  <c r="K73" i="7"/>
  <c r="L73" i="7"/>
  <c r="M73" i="7"/>
  <c r="N73" i="7"/>
  <c r="O73" i="7"/>
  <c r="P73" i="7"/>
  <c r="Q73" i="7"/>
  <c r="R73" i="7"/>
  <c r="S73" i="7"/>
  <c r="J73" i="7"/>
  <c r="U59" i="7"/>
  <c r="K62" i="7"/>
  <c r="J54" i="6"/>
  <c r="J34" i="6"/>
  <c r="J102" i="2"/>
  <c r="J96" i="2"/>
  <c r="J89" i="2"/>
  <c r="J80" i="2"/>
  <c r="J72" i="2"/>
  <c r="O58" i="2"/>
  <c r="J61" i="2"/>
  <c r="U60" i="7"/>
  <c r="U61" i="7"/>
  <c r="T60" i="7"/>
  <c r="T61" i="7"/>
  <c r="T59" i="7"/>
  <c r="T62" i="7"/>
  <c r="L62" i="7"/>
  <c r="M62" i="7"/>
  <c r="N62" i="7"/>
  <c r="O62" i="7"/>
  <c r="P62" i="7"/>
  <c r="Q62" i="7"/>
  <c r="R62" i="7"/>
  <c r="S62" i="7"/>
  <c r="J62" i="7"/>
  <c r="J35" i="7"/>
  <c r="U40" i="7"/>
  <c r="U41" i="7"/>
  <c r="U42" i="7"/>
  <c r="U43" i="7"/>
  <c r="U44" i="7"/>
  <c r="U45" i="7"/>
  <c r="U46" i="7"/>
  <c r="U47" i="7"/>
  <c r="U48" i="7"/>
  <c r="U49" i="7"/>
  <c r="U50" i="7"/>
  <c r="U51" i="7"/>
  <c r="U52" i="7"/>
  <c r="U53" i="7"/>
  <c r="U54" i="7"/>
  <c r="U39" i="7"/>
  <c r="K55" i="7"/>
  <c r="M55" i="7"/>
  <c r="O55" i="7"/>
  <c r="Q55" i="7"/>
  <c r="S55" i="7"/>
  <c r="J55" i="7"/>
  <c r="K35" i="7"/>
  <c r="M35" i="7"/>
  <c r="N35" i="7"/>
  <c r="O35" i="7"/>
  <c r="Q35" i="7"/>
  <c r="S35" i="7"/>
  <c r="U31" i="7"/>
  <c r="U32" i="7"/>
  <c r="U33" i="7"/>
  <c r="U34" i="7"/>
  <c r="T32" i="7"/>
  <c r="T33" i="7"/>
  <c r="T34" i="7"/>
  <c r="T31" i="7"/>
  <c r="T28" i="7"/>
  <c r="U28" i="7"/>
  <c r="U27" i="7"/>
  <c r="U23" i="7"/>
  <c r="U22" i="7"/>
  <c r="U21" i="7"/>
  <c r="U20" i="7"/>
  <c r="T23" i="7"/>
  <c r="T21" i="7"/>
  <c r="T16" i="7"/>
  <c r="T14" i="7"/>
  <c r="U13" i="7"/>
  <c r="U14" i="7"/>
  <c r="U15" i="7"/>
  <c r="U16" i="7"/>
  <c r="U17" i="7"/>
  <c r="U12" i="7"/>
  <c r="U72" i="7"/>
  <c r="U71" i="7"/>
  <c r="U69" i="7"/>
  <c r="U68" i="7"/>
  <c r="U67" i="7"/>
  <c r="U66" i="7"/>
  <c r="A54" i="7"/>
  <c r="A53" i="7"/>
  <c r="A52" i="7"/>
  <c r="A51" i="7"/>
  <c r="A50" i="7"/>
  <c r="A49" i="7"/>
  <c r="A48" i="7"/>
  <c r="A47" i="7"/>
  <c r="A46" i="7"/>
  <c r="A45" i="7"/>
  <c r="A44" i="7"/>
  <c r="A43" i="7"/>
  <c r="A42" i="7"/>
  <c r="A41" i="7"/>
  <c r="A40" i="7"/>
  <c r="A39" i="7"/>
  <c r="R54" i="7"/>
  <c r="P54" i="7"/>
  <c r="N54" i="7"/>
  <c r="T54" i="7" s="1"/>
  <c r="L54" i="7"/>
  <c r="J34" i="7"/>
  <c r="J54" i="7" s="1"/>
  <c r="R53" i="7"/>
  <c r="P53" i="7"/>
  <c r="N53" i="7"/>
  <c r="T53" i="7" s="1"/>
  <c r="L53" i="7"/>
  <c r="J33" i="7"/>
  <c r="J53" i="7" s="1"/>
  <c r="R52" i="7"/>
  <c r="P52" i="7"/>
  <c r="N52" i="7"/>
  <c r="T52" i="7" s="1"/>
  <c r="L52" i="7"/>
  <c r="J32" i="7"/>
  <c r="R51" i="7"/>
  <c r="P51" i="7"/>
  <c r="T51" i="7" s="1"/>
  <c r="N51" i="7"/>
  <c r="L51" i="7"/>
  <c r="J31" i="7"/>
  <c r="J51" i="7" s="1"/>
  <c r="R50" i="7"/>
  <c r="P50" i="7"/>
  <c r="T50" i="7" s="1"/>
  <c r="N50" i="7"/>
  <c r="L50" i="7"/>
  <c r="J28" i="7"/>
  <c r="J50" i="7" s="1"/>
  <c r="P49" i="7"/>
  <c r="N49" i="7"/>
  <c r="L49" i="7"/>
  <c r="J27" i="7"/>
  <c r="J49" i="7" s="1"/>
  <c r="R48" i="7"/>
  <c r="N48" i="7"/>
  <c r="L48" i="7"/>
  <c r="J23" i="7"/>
  <c r="J48" i="7" s="1"/>
  <c r="R47" i="7"/>
  <c r="P47" i="7"/>
  <c r="N47" i="7"/>
  <c r="J22" i="7"/>
  <c r="R46" i="7"/>
  <c r="P46" i="7"/>
  <c r="N46" i="7"/>
  <c r="L46" i="7"/>
  <c r="J21" i="7"/>
  <c r="J46" i="7" s="1"/>
  <c r="R45" i="7"/>
  <c r="P45" i="7"/>
  <c r="N45" i="7"/>
  <c r="J20" i="7"/>
  <c r="J45" i="7" s="1"/>
  <c r="P44" i="7"/>
  <c r="N44" i="7"/>
  <c r="L44" i="7"/>
  <c r="J17" i="7"/>
  <c r="R43" i="7"/>
  <c r="P43" i="7"/>
  <c r="N43" i="7"/>
  <c r="L43" i="7"/>
  <c r="T43" i="7" s="1"/>
  <c r="J16" i="7"/>
  <c r="J43" i="7" s="1"/>
  <c r="R42" i="7"/>
  <c r="P42" i="7"/>
  <c r="N42" i="7"/>
  <c r="L42" i="7"/>
  <c r="J15" i="7"/>
  <c r="R41" i="7"/>
  <c r="P41" i="7"/>
  <c r="N41" i="7"/>
  <c r="L41" i="7"/>
  <c r="T41" i="7" s="1"/>
  <c r="J14" i="7"/>
  <c r="J41" i="7" s="1"/>
  <c r="R40" i="7"/>
  <c r="N40" i="7"/>
  <c r="L40" i="7"/>
  <c r="J13" i="7"/>
  <c r="J40" i="7" s="1"/>
  <c r="R39" i="7"/>
  <c r="P39" i="7"/>
  <c r="J12" i="7"/>
  <c r="O11" i="6"/>
  <c r="N42" i="6"/>
  <c r="N39" i="6"/>
  <c r="M39" i="6"/>
  <c r="K40" i="6"/>
  <c r="J16" i="6"/>
  <c r="J15" i="6"/>
  <c r="J14" i="6"/>
  <c r="J13" i="6"/>
  <c r="J40" i="6" s="1"/>
  <c r="J12" i="6"/>
  <c r="J11" i="6"/>
  <c r="O113" i="6"/>
  <c r="N109" i="6"/>
  <c r="M109" i="6"/>
  <c r="L109" i="6"/>
  <c r="K109" i="6"/>
  <c r="J109" i="6"/>
  <c r="O108" i="6"/>
  <c r="O109" i="6" s="1"/>
  <c r="O107" i="6"/>
  <c r="O106" i="6"/>
  <c r="N102" i="6"/>
  <c r="M102" i="6"/>
  <c r="L102" i="6"/>
  <c r="K102" i="6"/>
  <c r="J102" i="6"/>
  <c r="O101" i="6"/>
  <c r="O100" i="6"/>
  <c r="O102" i="6" s="1"/>
  <c r="O96" i="6"/>
  <c r="N96" i="6"/>
  <c r="M96" i="6"/>
  <c r="L96" i="6"/>
  <c r="K96" i="6"/>
  <c r="J96" i="6"/>
  <c r="O95" i="6"/>
  <c r="O94" i="6"/>
  <c r="O93" i="6"/>
  <c r="N89" i="6"/>
  <c r="M89" i="6"/>
  <c r="L89" i="6"/>
  <c r="K89" i="6"/>
  <c r="J89" i="6"/>
  <c r="O88" i="6"/>
  <c r="O87" i="6"/>
  <c r="O86" i="6"/>
  <c r="O85" i="6"/>
  <c r="O84" i="6"/>
  <c r="N80" i="6"/>
  <c r="M80" i="6"/>
  <c r="L80" i="6"/>
  <c r="K80" i="6"/>
  <c r="J80" i="6"/>
  <c r="O79" i="6"/>
  <c r="O78" i="6"/>
  <c r="O77" i="6"/>
  <c r="O76" i="6"/>
  <c r="O80" i="6" s="1"/>
  <c r="O72" i="6"/>
  <c r="N72" i="6"/>
  <c r="M72" i="6"/>
  <c r="L72" i="6"/>
  <c r="K72" i="6"/>
  <c r="J72" i="6"/>
  <c r="O71" i="6"/>
  <c r="O70" i="6"/>
  <c r="O68" i="6"/>
  <c r="O67" i="6"/>
  <c r="O66" i="6"/>
  <c r="O65" i="6"/>
  <c r="O61" i="6"/>
  <c r="N61" i="6"/>
  <c r="M61" i="6"/>
  <c r="L61" i="6"/>
  <c r="K61" i="6"/>
  <c r="J61" i="6"/>
  <c r="O60" i="6"/>
  <c r="O59" i="6"/>
  <c r="O58" i="6"/>
  <c r="N53" i="6"/>
  <c r="M53" i="6"/>
  <c r="A53" i="6"/>
  <c r="J52" i="6"/>
  <c r="A52" i="6"/>
  <c r="N51" i="6"/>
  <c r="M51" i="6"/>
  <c r="A51" i="6"/>
  <c r="A50" i="6"/>
  <c r="N49" i="6"/>
  <c r="A49" i="6"/>
  <c r="A48" i="6"/>
  <c r="N47" i="6"/>
  <c r="M47" i="6"/>
  <c r="A47" i="6"/>
  <c r="N46" i="6"/>
  <c r="M46" i="6"/>
  <c r="L46" i="6"/>
  <c r="K46" i="6"/>
  <c r="J46" i="6"/>
  <c r="A46" i="6"/>
  <c r="N45" i="6"/>
  <c r="A45" i="6"/>
  <c r="N44" i="6"/>
  <c r="M44" i="6"/>
  <c r="L44" i="6"/>
  <c r="K44" i="6"/>
  <c r="J44" i="6"/>
  <c r="A44" i="6"/>
  <c r="N43" i="6"/>
  <c r="A43" i="6"/>
  <c r="M42" i="6"/>
  <c r="L42" i="6"/>
  <c r="K42" i="6"/>
  <c r="J42" i="6"/>
  <c r="A42" i="6"/>
  <c r="N41" i="6"/>
  <c r="M41" i="6"/>
  <c r="A41" i="6"/>
  <c r="L40" i="6"/>
  <c r="A40" i="6"/>
  <c r="A39" i="6"/>
  <c r="A38" i="6"/>
  <c r="L53" i="6"/>
  <c r="J33" i="6"/>
  <c r="J53" i="6" s="1"/>
  <c r="N52" i="6"/>
  <c r="M52" i="6"/>
  <c r="L52" i="6"/>
  <c r="J32" i="6"/>
  <c r="L51" i="6"/>
  <c r="K51" i="6"/>
  <c r="J31" i="6"/>
  <c r="N50" i="6"/>
  <c r="L50" i="6"/>
  <c r="K50" i="6"/>
  <c r="J30" i="6"/>
  <c r="K49" i="6"/>
  <c r="J27" i="6"/>
  <c r="J49" i="6" s="1"/>
  <c r="N48" i="6"/>
  <c r="L48" i="6"/>
  <c r="J26" i="6"/>
  <c r="L47" i="6"/>
  <c r="K47" i="6"/>
  <c r="J22" i="6"/>
  <c r="J47" i="6" s="1"/>
  <c r="J21" i="6"/>
  <c r="O21" i="6" s="1"/>
  <c r="M45" i="6"/>
  <c r="L45" i="6"/>
  <c r="J20" i="6"/>
  <c r="J45" i="6" s="1"/>
  <c r="J19" i="6"/>
  <c r="O19" i="6" s="1"/>
  <c r="L43" i="6"/>
  <c r="K43" i="6"/>
  <c r="L41" i="6"/>
  <c r="K41" i="6"/>
  <c r="J41" i="6"/>
  <c r="M40" i="6"/>
  <c r="L39" i="6"/>
  <c r="K39" i="6"/>
  <c r="J39" i="6"/>
  <c r="N38" i="6"/>
  <c r="M38" i="6"/>
  <c r="N45" i="2"/>
  <c r="N40" i="2"/>
  <c r="N39" i="2"/>
  <c r="M42" i="2"/>
  <c r="M40" i="2"/>
  <c r="L49" i="2"/>
  <c r="L42" i="2"/>
  <c r="K47" i="2"/>
  <c r="J49" i="2"/>
  <c r="J47" i="2"/>
  <c r="O65" i="2"/>
  <c r="A50" i="2"/>
  <c r="A51" i="2"/>
  <c r="A52" i="2"/>
  <c r="A53" i="2"/>
  <c r="A49" i="2"/>
  <c r="A48" i="2"/>
  <c r="A45" i="2"/>
  <c r="A46" i="2"/>
  <c r="A47" i="2"/>
  <c r="A44" i="2"/>
  <c r="A40" i="2"/>
  <c r="A41" i="2"/>
  <c r="A42" i="2"/>
  <c r="A43" i="2"/>
  <c r="A39" i="2"/>
  <c r="A38" i="2"/>
  <c r="M45" i="2"/>
  <c r="M46" i="2"/>
  <c r="L45" i="2"/>
  <c r="L46" i="2"/>
  <c r="K45" i="2"/>
  <c r="K46" i="2"/>
  <c r="J20" i="2"/>
  <c r="J45" i="2" s="1"/>
  <c r="J21" i="2"/>
  <c r="J46" i="2" s="1"/>
  <c r="N41" i="2"/>
  <c r="N42" i="2"/>
  <c r="M39" i="2"/>
  <c r="M41" i="2"/>
  <c r="L39" i="2"/>
  <c r="L40" i="2"/>
  <c r="K39" i="2"/>
  <c r="K40" i="2"/>
  <c r="K41" i="2"/>
  <c r="K42" i="2"/>
  <c r="J12" i="2"/>
  <c r="J39" i="2" s="1"/>
  <c r="J13" i="2"/>
  <c r="J40" i="2" s="1"/>
  <c r="J14" i="2"/>
  <c r="J41" i="2" s="1"/>
  <c r="J15" i="2"/>
  <c r="J42" i="2" s="1"/>
  <c r="F22" i="5"/>
  <c r="F16" i="5"/>
  <c r="B15" i="5"/>
  <c r="F15" i="5"/>
  <c r="J8" i="5"/>
  <c r="F8" i="5"/>
  <c r="B8" i="5"/>
  <c r="O76" i="2"/>
  <c r="N49" i="2"/>
  <c r="M49" i="2"/>
  <c r="K49" i="2"/>
  <c r="J27" i="2"/>
  <c r="M48" i="2"/>
  <c r="L48" i="2"/>
  <c r="K48" i="2"/>
  <c r="J26" i="2"/>
  <c r="J48" i="2" s="1"/>
  <c r="M47" i="2"/>
  <c r="M44" i="2"/>
  <c r="J22" i="2"/>
  <c r="L44" i="2"/>
  <c r="K44" i="2"/>
  <c r="J19" i="2"/>
  <c r="J44" i="2" s="1"/>
  <c r="O31" i="6" l="1"/>
  <c r="R49" i="7"/>
  <c r="T49" i="7" s="1"/>
  <c r="T46" i="7"/>
  <c r="T48" i="7"/>
  <c r="T45" i="7"/>
  <c r="L35" i="7"/>
  <c r="L47" i="7"/>
  <c r="T47" i="7" s="1"/>
  <c r="T17" i="7"/>
  <c r="T35" i="7" s="1"/>
  <c r="T44" i="7"/>
  <c r="R35" i="7"/>
  <c r="T42" i="7"/>
  <c r="P40" i="7"/>
  <c r="T40" i="7" s="1"/>
  <c r="T13" i="7"/>
  <c r="P55" i="7"/>
  <c r="P113" i="7" s="1"/>
  <c r="P115" i="7" s="1"/>
  <c r="O27" i="6"/>
  <c r="L49" i="6"/>
  <c r="O49" i="6" s="1"/>
  <c r="L34" i="6"/>
  <c r="O26" i="6"/>
  <c r="O22" i="6"/>
  <c r="O44" i="6"/>
  <c r="O46" i="6"/>
  <c r="N34" i="6"/>
  <c r="N54" i="6"/>
  <c r="M34" i="6"/>
  <c r="M54" i="6"/>
  <c r="K34" i="6"/>
  <c r="J113" i="7"/>
  <c r="J115" i="7" s="1"/>
  <c r="O89" i="6"/>
  <c r="N34" i="2"/>
  <c r="L34" i="2"/>
  <c r="K34" i="2"/>
  <c r="S113" i="7"/>
  <c r="S115" i="7" s="1"/>
  <c r="S118" i="7" s="1"/>
  <c r="Q113" i="7"/>
  <c r="Q115" i="7" s="1"/>
  <c r="Q118" i="7" s="1"/>
  <c r="U97" i="7"/>
  <c r="M113" i="7"/>
  <c r="M115" i="7" s="1"/>
  <c r="M118" i="7" s="1"/>
  <c r="K113" i="7"/>
  <c r="K115" i="7" s="1"/>
  <c r="K118" i="7" s="1"/>
  <c r="U110" i="7"/>
  <c r="U103" i="7"/>
  <c r="T103" i="7"/>
  <c r="U90" i="7"/>
  <c r="U81" i="7"/>
  <c r="U73" i="7"/>
  <c r="U62" i="7"/>
  <c r="U55" i="7"/>
  <c r="U35" i="7"/>
  <c r="J47" i="7"/>
  <c r="J44" i="7"/>
  <c r="L39" i="7"/>
  <c r="N39" i="7"/>
  <c r="N55" i="7" s="1"/>
  <c r="N113" i="7" s="1"/>
  <c r="N115" i="7" s="1"/>
  <c r="J42" i="7"/>
  <c r="J52" i="7"/>
  <c r="O15" i="6"/>
  <c r="O39" i="6"/>
  <c r="O42" i="6"/>
  <c r="J43" i="6"/>
  <c r="O43" i="6" s="1"/>
  <c r="O16" i="6"/>
  <c r="K38" i="6"/>
  <c r="O13" i="6"/>
  <c r="L38" i="6"/>
  <c r="L54" i="6" s="1"/>
  <c r="O41" i="6"/>
  <c r="O38" i="6"/>
  <c r="O47" i="6"/>
  <c r="O32" i="6"/>
  <c r="K52" i="6"/>
  <c r="O52" i="6" s="1"/>
  <c r="O30" i="6"/>
  <c r="J50" i="6"/>
  <c r="O50" i="6" s="1"/>
  <c r="O53" i="6"/>
  <c r="K45" i="6"/>
  <c r="O20" i="6"/>
  <c r="O40" i="6"/>
  <c r="O14" i="6"/>
  <c r="O12" i="6"/>
  <c r="O33" i="6"/>
  <c r="J51" i="6"/>
  <c r="O51" i="6" s="1"/>
  <c r="J48" i="6"/>
  <c r="O48" i="6" s="1"/>
  <c r="O39" i="2"/>
  <c r="O49" i="2"/>
  <c r="O42" i="2"/>
  <c r="O40" i="2"/>
  <c r="O48" i="2"/>
  <c r="O41" i="2"/>
  <c r="O21" i="2"/>
  <c r="O20" i="2"/>
  <c r="O15" i="2"/>
  <c r="O14" i="2"/>
  <c r="O13" i="2"/>
  <c r="O12" i="2"/>
  <c r="O26" i="2"/>
  <c r="R55" i="7" l="1"/>
  <c r="R113" i="7" s="1"/>
  <c r="R115" i="7" s="1"/>
  <c r="R118" i="7" s="1"/>
  <c r="T39" i="7"/>
  <c r="T55" i="7" s="1"/>
  <c r="L55" i="7"/>
  <c r="L113" i="7" s="1"/>
  <c r="M112" i="6"/>
  <c r="M114" i="6" s="1"/>
  <c r="M117" i="6" s="1"/>
  <c r="N112" i="6"/>
  <c r="N114" i="6" s="1"/>
  <c r="N117" i="6" s="1"/>
  <c r="K54" i="6"/>
  <c r="K112" i="6" s="1"/>
  <c r="K114" i="6" s="1"/>
  <c r="K117" i="6" s="1"/>
  <c r="O34" i="6"/>
  <c r="U113" i="7"/>
  <c r="U115" i="7" s="1"/>
  <c r="I124" i="7" s="1"/>
  <c r="J124" i="7" s="1"/>
  <c r="U118" i="7"/>
  <c r="P118" i="7"/>
  <c r="N118" i="7"/>
  <c r="L112" i="6"/>
  <c r="L114" i="6" s="1"/>
  <c r="L117" i="6" s="1"/>
  <c r="O45" i="6"/>
  <c r="O54" i="6" s="1"/>
  <c r="J112" i="6"/>
  <c r="T113" i="7" l="1"/>
  <c r="T115" i="7" s="1"/>
  <c r="I121" i="7" s="1"/>
  <c r="J121" i="7" s="1"/>
  <c r="L115" i="7"/>
  <c r="L118" i="7"/>
  <c r="J118" i="7"/>
  <c r="O112" i="6"/>
  <c r="O114" i="6" s="1"/>
  <c r="I120" i="6" s="1"/>
  <c r="J120" i="6" s="1"/>
  <c r="J114" i="6"/>
  <c r="J117" i="6" s="1"/>
  <c r="O117" i="6" s="1"/>
  <c r="T118" i="7" l="1"/>
  <c r="N43" i="2"/>
  <c r="M43" i="2"/>
  <c r="L43" i="2"/>
  <c r="K43" i="2"/>
  <c r="J16" i="2"/>
  <c r="J43" i="2" s="1"/>
  <c r="N38" i="2"/>
  <c r="M38" i="2"/>
  <c r="L38" i="2"/>
  <c r="K38" i="2"/>
  <c r="J11" i="2"/>
  <c r="J34" i="2" s="1"/>
  <c r="O38" i="2" l="1"/>
  <c r="O43" i="2"/>
  <c r="O11" i="2"/>
  <c r="O106" i="2" l="1"/>
  <c r="K109" i="2"/>
  <c r="L109" i="2"/>
  <c r="M109" i="2"/>
  <c r="N109" i="2"/>
  <c r="J109" i="2"/>
  <c r="O101" i="2"/>
  <c r="O100" i="2"/>
  <c r="K102" i="2"/>
  <c r="L102" i="2"/>
  <c r="M102" i="2"/>
  <c r="N102" i="2"/>
  <c r="O94" i="2"/>
  <c r="O95" i="2"/>
  <c r="O93" i="2"/>
  <c r="K96" i="2"/>
  <c r="L96" i="2"/>
  <c r="M96" i="2"/>
  <c r="N96" i="2"/>
  <c r="O85" i="2"/>
  <c r="O86" i="2"/>
  <c r="O87" i="2"/>
  <c r="O88" i="2"/>
  <c r="O84" i="2"/>
  <c r="K89" i="2"/>
  <c r="L89" i="2"/>
  <c r="M89" i="2"/>
  <c r="N89" i="2"/>
  <c r="O77" i="2"/>
  <c r="O78" i="2"/>
  <c r="O79" i="2"/>
  <c r="K80" i="2"/>
  <c r="L80" i="2"/>
  <c r="M80" i="2"/>
  <c r="N80" i="2"/>
  <c r="K72" i="2"/>
  <c r="L72" i="2"/>
  <c r="M72" i="2"/>
  <c r="N72" i="2"/>
  <c r="O71" i="2"/>
  <c r="O70" i="2"/>
  <c r="O66" i="2"/>
  <c r="O67" i="2"/>
  <c r="O68" i="2"/>
  <c r="M51" i="2"/>
  <c r="L51" i="2"/>
  <c r="K51" i="2"/>
  <c r="J31" i="2"/>
  <c r="J51" i="2" s="1"/>
  <c r="J32" i="2"/>
  <c r="J52" i="2" s="1"/>
  <c r="J33" i="2"/>
  <c r="J53" i="2" s="1"/>
  <c r="N50" i="2"/>
  <c r="M50" i="2"/>
  <c r="M54" i="2" s="1"/>
  <c r="L50" i="2"/>
  <c r="L54" i="2" s="1"/>
  <c r="K50" i="2"/>
  <c r="K54" i="2" s="1"/>
  <c r="J50" i="2"/>
  <c r="J54" i="2" s="1"/>
  <c r="J112" i="2" s="1"/>
  <c r="N51" i="2"/>
  <c r="N52" i="2"/>
  <c r="N53" i="2"/>
  <c r="M52" i="2"/>
  <c r="M53" i="2"/>
  <c r="L52" i="2"/>
  <c r="L53" i="2"/>
  <c r="K52" i="2"/>
  <c r="K53" i="2"/>
  <c r="O113" i="2"/>
  <c r="N54" i="2" l="1"/>
  <c r="O51" i="2"/>
  <c r="O50" i="2"/>
  <c r="O53" i="2"/>
  <c r="O52" i="2"/>
  <c r="O27" i="2"/>
  <c r="O30" i="2"/>
  <c r="O102" i="2"/>
  <c r="O32" i="2"/>
  <c r="O33" i="2"/>
  <c r="O31" i="2"/>
  <c r="O72" i="2"/>
  <c r="O96" i="2"/>
  <c r="O80" i="2"/>
  <c r="O89" i="2"/>
  <c r="O19" i="2"/>
  <c r="K61" i="2"/>
  <c r="L61" i="2"/>
  <c r="O60" i="2"/>
  <c r="O108" i="2"/>
  <c r="O59" i="2"/>
  <c r="O107" i="2"/>
  <c r="M61" i="2"/>
  <c r="N61" i="2"/>
  <c r="O109" i="2" l="1"/>
  <c r="O46" i="2"/>
  <c r="O61" i="2"/>
  <c r="K112" i="2" l="1"/>
  <c r="K114" i="2" s="1"/>
  <c r="K117" i="2" s="1"/>
  <c r="J114" i="2"/>
  <c r="J117" i="2" s="1"/>
  <c r="O45" i="2"/>
  <c r="O47" i="2"/>
  <c r="O22" i="2"/>
  <c r="O16" i="2"/>
  <c r="O34" i="2" s="1"/>
  <c r="L112" i="2" l="1"/>
  <c r="L114" i="2" l="1"/>
  <c r="L117" i="2" s="1"/>
  <c r="M112" i="2"/>
  <c r="M114" i="2" s="1"/>
  <c r="M117" i="2" s="1"/>
  <c r="O44" i="2" l="1"/>
  <c r="O54" i="2" s="1"/>
  <c r="N112" i="2"/>
  <c r="N114" i="2" s="1"/>
  <c r="N117" i="2" s="1"/>
  <c r="O117" i="2" s="1"/>
  <c r="O112" i="2" l="1"/>
  <c r="O114" i="2" s="1"/>
  <c r="I120" i="2" s="1"/>
  <c r="J120" i="2" s="1"/>
</calcChain>
</file>

<file path=xl/sharedStrings.xml><?xml version="1.0" encoding="utf-8"?>
<sst xmlns="http://schemas.openxmlformats.org/spreadsheetml/2006/main" count="465" uniqueCount="171">
  <si>
    <t>Project Title:</t>
  </si>
  <si>
    <t>Year 1</t>
  </si>
  <si>
    <t>Year 2</t>
  </si>
  <si>
    <t>Year 3</t>
  </si>
  <si>
    <t>Year 4</t>
  </si>
  <si>
    <t>Year 5</t>
  </si>
  <si>
    <t>Total</t>
  </si>
  <si>
    <t>Salaries</t>
  </si>
  <si>
    <t>Faculty Name</t>
  </si>
  <si>
    <t>Project Role</t>
  </si>
  <si>
    <t>Compensation Type</t>
  </si>
  <si>
    <t>Credits</t>
  </si>
  <si>
    <t>Base Salary in Yr 1</t>
  </si>
  <si>
    <t>Note: Budgeted salaries are only dollar projections. Work plans must be approved by Chair(s)/Dean(s).</t>
  </si>
  <si>
    <t>Yr 1</t>
  </si>
  <si>
    <t>Yr 2</t>
  </si>
  <si>
    <t>Yr 3</t>
  </si>
  <si>
    <t>Yr 4</t>
  </si>
  <si>
    <t>Yr 5</t>
  </si>
  <si>
    <t>Annual COLA:</t>
  </si>
  <si>
    <t>Faculty 1</t>
  </si>
  <si>
    <t>Faculty 2</t>
  </si>
  <si>
    <t>Staff Name</t>
  </si>
  <si>
    <t>FTE (max 1.0)</t>
  </si>
  <si>
    <t>1.0 FTE Salary in Yr 1</t>
  </si>
  <si>
    <t>Staff 1</t>
  </si>
  <si>
    <t>Staff 2</t>
  </si>
  <si>
    <t>Wages</t>
  </si>
  <si>
    <t>Non-Student Hourly Employees</t>
  </si>
  <si>
    <t>Quantity</t>
  </si>
  <si>
    <t>Role</t>
  </si>
  <si>
    <t>Hours</t>
  </si>
  <si>
    <t>Hourly Rate</t>
  </si>
  <si>
    <t>NSH 1</t>
  </si>
  <si>
    <t>NSH 2</t>
  </si>
  <si>
    <t>Student Employees</t>
  </si>
  <si>
    <t>Undergraduate Student(s)</t>
  </si>
  <si>
    <t>Graduate Student(s)</t>
  </si>
  <si>
    <t>Salaries and Wages Subtotal</t>
  </si>
  <si>
    <t>Employee</t>
  </si>
  <si>
    <t>Rate</t>
  </si>
  <si>
    <t>Fringe Benefits Subtotal</t>
  </si>
  <si>
    <t>Equipment</t>
  </si>
  <si>
    <r>
      <t>Description</t>
    </r>
    <r>
      <rPr>
        <sz val="10"/>
        <rFont val="Times New Roman"/>
        <family val="1"/>
      </rPr>
      <t xml:space="preserve"> (list components individually)</t>
    </r>
  </si>
  <si>
    <t>Note: A written quote is generally required with proposal submission when equipment is included.</t>
  </si>
  <si>
    <t>Equipment Subtotal</t>
  </si>
  <si>
    <t xml:space="preserve">Travel </t>
  </si>
  <si>
    <t>WA Travel Rates (OFM)</t>
  </si>
  <si>
    <t>National Travel Rates (GSA)</t>
  </si>
  <si>
    <t>Travel Subtotal</t>
  </si>
  <si>
    <t>Participant Support</t>
  </si>
  <si>
    <t>Description</t>
  </si>
  <si>
    <t>General Definition: Direct costs for items paid to or on behalf of participants or trainees (but not employees)</t>
  </si>
  <si>
    <t>Participant Support Subtotal</t>
  </si>
  <si>
    <t>Materials and Supplies</t>
  </si>
  <si>
    <t>Materials and Supplies Subtotal</t>
  </si>
  <si>
    <t>Contractual</t>
  </si>
  <si>
    <t>Vendor</t>
  </si>
  <si>
    <t>Click here for determination of subrecipient vs contractor</t>
  </si>
  <si>
    <t>Note: Contractual Agreements &lt;$600 can only be developed with vendors that hold a Unified Business Identifier (UBI)</t>
  </si>
  <si>
    <t>Contractual Subtotal</t>
  </si>
  <si>
    <t>Other</t>
  </si>
  <si>
    <t>Other Subtotal</t>
  </si>
  <si>
    <t>Subawards (Subrecipients)</t>
  </si>
  <si>
    <t>Subawards Subtotal</t>
  </si>
  <si>
    <t>TOTALS</t>
  </si>
  <si>
    <t>TOTAL DIRECT COSTS</t>
  </si>
  <si>
    <t>TOTAL INDIRECT COSTS</t>
  </si>
  <si>
    <t>Rate:</t>
  </si>
  <si>
    <t>Base:</t>
  </si>
  <si>
    <t>TOTAL COSTS</t>
  </si>
  <si>
    <t>PI Name(s):</t>
  </si>
  <si>
    <t>Agency Name:</t>
  </si>
  <si>
    <t xml:space="preserve">Description </t>
  </si>
  <si>
    <t>2. Fringe</t>
  </si>
  <si>
    <t xml:space="preserve">3. Equipment </t>
  </si>
  <si>
    <t>4. Travel</t>
  </si>
  <si>
    <t>5. Participant Support</t>
  </si>
  <si>
    <t xml:space="preserve">Budget Worksheet Instructions </t>
  </si>
  <si>
    <t xml:space="preserve">Mileage Reimbursement </t>
  </si>
  <si>
    <t>OFM Mileage Rate</t>
  </si>
  <si>
    <t>For questions about the form, please email ogrd@ewu.edu</t>
  </si>
  <si>
    <t>1.Salaries &amp; Wages</t>
  </si>
  <si>
    <t>Maximum Award Amount:</t>
  </si>
  <si>
    <t>Program Name:</t>
  </si>
  <si>
    <t>Anitcipated Budget Period:</t>
  </si>
  <si>
    <t>Student Employment Job Descriptions and Salary Ranges</t>
  </si>
  <si>
    <t>Cost Share Amount:</t>
  </si>
  <si>
    <t>Budget Rate</t>
  </si>
  <si>
    <t>Target Remainder</t>
  </si>
  <si>
    <t>Budget Total</t>
  </si>
  <si>
    <t>Percent of Time &amp; Effort to Person Months (PM)</t>
  </si>
  <si>
    <t>Interactive Conversion Table</t>
  </si>
  <si>
    <t>3 month</t>
  </si>
  <si>
    <t>9 month</t>
  </si>
  <si>
    <t>12 month</t>
  </si>
  <si>
    <t>Summer Term</t>
  </si>
  <si>
    <t>Academic Year</t>
  </si>
  <si>
    <t>Calendar Year</t>
  </si>
  <si>
    <t xml:space="preserve">  % effort </t>
  </si>
  <si>
    <t xml:space="preserve">         PM</t>
  </si>
  <si>
    <t xml:space="preserve">  % effort</t>
  </si>
  <si>
    <t xml:space="preserve">        PM</t>
  </si>
  <si>
    <t>Instructions:</t>
  </si>
  <si>
    <t xml:space="preserve">There are three basic salary (wage) bases: Calendar Year, Academic Year and Summer Term. Here is a month/week/days   </t>
  </si>
  <si>
    <t>breakout for each:</t>
  </si>
  <si>
    <t>Academic Year (AY)</t>
  </si>
  <si>
    <t>9 months</t>
  </si>
  <si>
    <t>39 weeks</t>
  </si>
  <si>
    <t>273 days</t>
  </si>
  <si>
    <t>Summer Term (SM)</t>
  </si>
  <si>
    <t>3 months</t>
  </si>
  <si>
    <t>13 weeks</t>
  </si>
  <si>
    <t>90 days</t>
  </si>
  <si>
    <t xml:space="preserve">Calendar Year (CY) </t>
  </si>
  <si>
    <t>12 months</t>
  </si>
  <si>
    <t>52 weeks</t>
  </si>
  <si>
    <t>365 days</t>
  </si>
  <si>
    <t xml:space="preserve"> </t>
  </si>
  <si>
    <t>Student Rate 5%</t>
  </si>
  <si>
    <t>Non-Student Hourly Rate  9%</t>
  </si>
  <si>
    <t>Enter amounts for direct cost items such as stipends, subsistence allowances, travel allowances, and registration fees paid to or on behalf of participants (but not employees).</t>
  </si>
  <si>
    <t>Enter total travel amount for each year in necessary categories (ex. Per Diem, Lodging, Airfaire, Local Transport, Airport Transport).</t>
  </si>
  <si>
    <t>6. Other Direct Costs</t>
  </si>
  <si>
    <t>A. Materials and Supplies</t>
  </si>
  <si>
    <t>B. Contractual</t>
  </si>
  <si>
    <t>C. Subawards</t>
  </si>
  <si>
    <t>D. Other</t>
  </si>
  <si>
    <t>7. Indirects</t>
  </si>
  <si>
    <t>Enter ICR rate, select type from drop down menu, and then manually calculate or select necessary cells for total.</t>
  </si>
  <si>
    <t>Make sure to follow funding agency guidelines, as well as EWU policies and procedures. To remove/add rows or columns, right click on column/row letter/number, click "Hide" or" Insert"</t>
  </si>
  <si>
    <t>Quarterly Credits</t>
  </si>
  <si>
    <t>Semester Credits</t>
  </si>
  <si>
    <t>Year 1 Cost Share</t>
  </si>
  <si>
    <t>Year 2 Cost Share</t>
  </si>
  <si>
    <t>Year 3 Cost Share</t>
  </si>
  <si>
    <t>Year 4 Cost Share</t>
  </si>
  <si>
    <t>Year 5 Cost Share</t>
  </si>
  <si>
    <t>Cost Share Total</t>
  </si>
  <si>
    <t xml:space="preserve">Please fill out each necessary category listed on the Budget Worksheet tab (Quarterly or Semester) in green. Some links and examples are provided. </t>
  </si>
  <si>
    <t>Salaries &amp; Wages</t>
  </si>
  <si>
    <t>2080 hours</t>
  </si>
  <si>
    <t>1.0 credit = 34.8 hours</t>
  </si>
  <si>
    <t>1.0 credit = 52.2 hours</t>
  </si>
  <si>
    <t>30 per academic year</t>
  </si>
  <si>
    <t>45 per academic year</t>
  </si>
  <si>
    <t>Quarterly</t>
  </si>
  <si>
    <t>Semester</t>
  </si>
  <si>
    <t xml:space="preserve">Credits &amp; Effort to Person Months (PM) </t>
  </si>
  <si>
    <t>To use the chart, simply enter the percent effort/ credits that you want to convert into person-months under the 3, 9, or 12 month term/year</t>
  </si>
  <si>
    <t xml:space="preserve">Hours &amp; Effort to Person Months (PM) </t>
  </si>
  <si>
    <t>PM</t>
  </si>
  <si>
    <t>Equipment is defined as tangible property with a useful life of more than one year and per-unit acquisition cost of $10,000.00 or more. Include quote with sales tax.</t>
  </si>
  <si>
    <t>Faculty 3</t>
  </si>
  <si>
    <t>Faculty 4</t>
  </si>
  <si>
    <t>Faculty 5</t>
  </si>
  <si>
    <t>Faculty 6</t>
  </si>
  <si>
    <t>Staff 3</t>
  </si>
  <si>
    <t>Staff 4</t>
  </si>
  <si>
    <r>
      <rPr>
        <sz val="11"/>
        <rFont val="Times New Roman"/>
        <family val="1"/>
      </rPr>
      <t>Non-Student Hourly and Student Rates:</t>
    </r>
    <r>
      <rPr>
        <sz val="11"/>
        <color theme="10"/>
        <rFont val="Times New Roman"/>
        <family val="1"/>
      </rPr>
      <t xml:space="preserve"> </t>
    </r>
    <r>
      <rPr>
        <i/>
        <u/>
        <sz val="11"/>
        <color theme="3" tint="0.249977111117893"/>
        <rFont val="Times New Roman"/>
        <family val="1"/>
      </rPr>
      <t>Student Employment Rates &amp; Descriptions</t>
    </r>
  </si>
  <si>
    <t>see calculation to right</t>
  </si>
  <si>
    <t>Month Day, Year-Month Day, Year</t>
  </si>
  <si>
    <t>Grant Year Ending:</t>
  </si>
  <si>
    <t>(16863 x time % on grant) + (0.18 x salary on grant)</t>
  </si>
  <si>
    <t>See Salary Calculations tab</t>
  </si>
  <si>
    <t xml:space="preserve">or </t>
  </si>
  <si>
    <t>(16863 x time % on grant) + (I38 x salary on grant)</t>
  </si>
  <si>
    <t>Administrative Exempt &amp; Classified - please see the Fixed-Variable Benefit Rates tab.</t>
  </si>
  <si>
    <t>Faculty - please see the Fixed-Variable Benefit Rates tab.</t>
  </si>
  <si>
    <t>Administrative Exempt &amp; Classified - please reach out to your Division Budget Officer to confirm current salary.</t>
  </si>
  <si>
    <t>Faculty - please contact your College Director of Finance and Administrative Services (DFAS) to confirm current salary.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</si>
</sst>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&quot;$&quot;* #,##0.000_);_(&quot;$&quot;* \(#,##0.000\);_(&quot;$&quot;* &quot;-&quot;??_);_(@_)"/>
    <numFmt numFmtId="166" formatCode="&quot;$&quot;#,##0.00"/>
    <numFmt numFmtId="167" formatCode="General_)"/>
    <numFmt numFmtId="168" formatCode="0.000"/>
  </numFmts>
  <fonts count="42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u/>
      <sz val="12"/>
      <color theme="10"/>
      <name val="Aptos Narrow"/>
      <family val="2"/>
      <scheme val="minor"/>
    </font>
    <font>
      <b/>
      <sz val="10"/>
      <color indexed="8"/>
      <name val="Times New Roman"/>
      <family val="1"/>
    </font>
    <font>
      <i/>
      <u/>
      <sz val="10"/>
      <color theme="10"/>
      <name val="Times New Roman"/>
      <family val="1"/>
    </font>
    <font>
      <sz val="10"/>
      <name val="Geneva"/>
    </font>
    <font>
      <u/>
      <sz val="10"/>
      <color theme="10"/>
      <name val="Times New Roman"/>
      <family val="1"/>
    </font>
    <font>
      <b/>
      <i/>
      <sz val="10"/>
      <color theme="1"/>
      <name val="Times New Roman"/>
      <family val="1"/>
    </font>
    <font>
      <sz val="11"/>
      <color theme="1"/>
      <name val="Aptos Narrow"/>
      <family val="2"/>
      <scheme val="minor"/>
    </font>
    <font>
      <i/>
      <u/>
      <sz val="10"/>
      <color rgb="FF0070C0"/>
      <name val="Times New Roman"/>
      <family val="1"/>
    </font>
    <font>
      <sz val="14"/>
      <color rgb="FFC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0"/>
      <color rgb="FF000000"/>
      <name val="Times New Roman"/>
      <family val="1"/>
    </font>
    <font>
      <sz val="10"/>
      <color rgb="FF006100"/>
      <name val="Times New Roman"/>
      <family val="1"/>
    </font>
    <font>
      <sz val="10"/>
      <name val="Geneva"/>
      <family val="2"/>
    </font>
    <font>
      <u/>
      <sz val="10"/>
      <color indexed="12"/>
      <name val="Geneva"/>
      <family val="2"/>
    </font>
    <font>
      <sz val="10"/>
      <name val="Arial"/>
      <family val="2"/>
    </font>
    <font>
      <sz val="12"/>
      <name val="Arial"/>
      <family val="2"/>
    </font>
    <font>
      <sz val="10"/>
      <name val="Helv"/>
    </font>
    <font>
      <u/>
      <sz val="10"/>
      <color indexed="12"/>
      <name val="Arial"/>
      <family val="2"/>
    </font>
    <font>
      <sz val="11"/>
      <name val="Aptos Narrow"/>
      <family val="2"/>
      <scheme val="minor"/>
    </font>
    <font>
      <sz val="10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u/>
      <sz val="10"/>
      <name val="Times New Roman"/>
      <family val="1"/>
    </font>
    <font>
      <b/>
      <i/>
      <sz val="12"/>
      <color theme="1"/>
      <name val="Times New Roman"/>
      <family val="1"/>
    </font>
    <font>
      <b/>
      <sz val="14"/>
      <color rgb="FFC00000"/>
      <name val="Times New Roman"/>
      <family val="1"/>
    </font>
    <font>
      <b/>
      <i/>
      <sz val="11"/>
      <color theme="1"/>
      <name val="Times New Roman"/>
      <family val="1"/>
    </font>
    <font>
      <sz val="11"/>
      <name val="Times New Roman"/>
      <family val="1"/>
    </font>
    <font>
      <sz val="11"/>
      <color theme="10"/>
      <name val="Times New Roman"/>
      <family val="1"/>
    </font>
    <font>
      <i/>
      <u/>
      <sz val="12"/>
      <color theme="10"/>
      <name val="Aptos Narrow"/>
      <family val="1"/>
      <scheme val="minor"/>
    </font>
    <font>
      <u/>
      <sz val="10"/>
      <color rgb="FF0070C0"/>
      <name val="Times New Roman"/>
      <family val="1"/>
    </font>
    <font>
      <sz val="8"/>
      <name val="Aptos Narrow"/>
      <family val="2"/>
      <scheme val="minor"/>
    </font>
    <font>
      <i/>
      <u/>
      <sz val="11"/>
      <color theme="10"/>
      <name val="Times New Roman"/>
      <family val="1"/>
    </font>
    <font>
      <i/>
      <u/>
      <sz val="11"/>
      <color theme="3" tint="0.249977111117893"/>
      <name val="Times New Roman"/>
      <family val="1"/>
    </font>
    <font>
      <b/>
      <i/>
      <sz val="12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0F7ED"/>
        <bgColor indexed="64"/>
      </patternFill>
    </fill>
    <fill>
      <patternFill patternType="solid">
        <fgColor rgb="FFEFF6EA"/>
        <bgColor indexed="64"/>
      </patternFill>
    </fill>
    <fill>
      <patternFill patternType="solid">
        <fgColor rgb="FFD0CECE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3" tint="0.89999084444715716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0F7ED"/>
        <bgColor rgb="FF000000"/>
      </patternFill>
    </fill>
  </fills>
  <borders count="5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D0CECE"/>
      </bottom>
      <diagonal/>
    </border>
    <border>
      <left style="medium">
        <color indexed="64"/>
      </left>
      <right style="medium">
        <color indexed="64"/>
      </right>
      <top style="thin">
        <color rgb="FFD0CECE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243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167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3" fillId="0" borderId="0"/>
    <xf numFmtId="0" fontId="28" fillId="0" borderId="0"/>
    <xf numFmtId="0" fontId="28" fillId="0" borderId="0"/>
    <xf numFmtId="0" fontId="29" fillId="0" borderId="0" applyNumberFormat="0" applyFill="0" applyBorder="0" applyAlignment="0" applyProtection="0"/>
  </cellStyleXfs>
  <cellXfs count="481">
    <xf numFmtId="0" fontId="0" fillId="0" borderId="0" xfId="0"/>
    <xf numFmtId="164" fontId="2" fillId="5" borderId="25" xfId="1" applyNumberFormat="1" applyFont="1" applyFill="1" applyBorder="1" applyAlignment="1">
      <alignment vertical="center"/>
    </xf>
    <xf numFmtId="0" fontId="1" fillId="0" borderId="0" xfId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2" fillId="2" borderId="11" xfId="1" applyFont="1" applyFill="1" applyBorder="1" applyAlignment="1">
      <alignment horizontal="left" vertical="center"/>
    </xf>
    <xf numFmtId="164" fontId="2" fillId="2" borderId="12" xfId="1" applyNumberFormat="1" applyFont="1" applyFill="1" applyBorder="1" applyAlignment="1">
      <alignment horizontal="left" vertical="center"/>
    </xf>
    <xf numFmtId="164" fontId="3" fillId="3" borderId="20" xfId="1" applyNumberFormat="1" applyFont="1" applyFill="1" applyBorder="1" applyAlignment="1">
      <alignment horizontal="left" vertical="center"/>
    </xf>
    <xf numFmtId="44" fontId="3" fillId="3" borderId="19" xfId="1" applyNumberFormat="1" applyFont="1" applyFill="1" applyBorder="1" applyAlignment="1">
      <alignment horizontal="left" vertical="center"/>
    </xf>
    <xf numFmtId="44" fontId="3" fillId="3" borderId="21" xfId="1" applyNumberFormat="1" applyFont="1" applyFill="1" applyBorder="1" applyAlignment="1">
      <alignment horizontal="left" vertical="center"/>
    </xf>
    <xf numFmtId="164" fontId="2" fillId="5" borderId="6" xfId="1" applyNumberFormat="1" applyFont="1" applyFill="1" applyBorder="1" applyAlignment="1">
      <alignment vertical="center"/>
    </xf>
    <xf numFmtId="164" fontId="6" fillId="4" borderId="24" xfId="1" applyNumberFormat="1" applyFont="1" applyFill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164" fontId="2" fillId="0" borderId="1" xfId="1" applyNumberFormat="1" applyFont="1" applyBorder="1" applyAlignment="1">
      <alignment vertical="center"/>
    </xf>
    <xf numFmtId="44" fontId="2" fillId="2" borderId="11" xfId="1" applyNumberFormat="1" applyFont="1" applyFill="1" applyBorder="1" applyAlignment="1">
      <alignment horizontal="left" vertical="center"/>
    </xf>
    <xf numFmtId="49" fontId="2" fillId="3" borderId="27" xfId="1" applyNumberFormat="1" applyFont="1" applyFill="1" applyBorder="1" applyAlignment="1">
      <alignment horizontal="left" vertical="center"/>
    </xf>
    <xf numFmtId="49" fontId="2" fillId="3" borderId="16" xfId="1" applyNumberFormat="1" applyFont="1" applyFill="1" applyBorder="1" applyAlignment="1">
      <alignment horizontal="left" vertical="center"/>
    </xf>
    <xf numFmtId="49" fontId="2" fillId="3" borderId="28" xfId="1" applyNumberFormat="1" applyFont="1" applyFill="1" applyBorder="1" applyAlignment="1">
      <alignment horizontal="left" vertical="center"/>
    </xf>
    <xf numFmtId="164" fontId="3" fillId="0" borderId="23" xfId="1" applyNumberFormat="1" applyFont="1" applyBorder="1" applyAlignment="1">
      <alignment horizontal="left" vertical="center"/>
    </xf>
    <xf numFmtId="164" fontId="3" fillId="0" borderId="5" xfId="1" applyNumberFormat="1" applyFont="1" applyBorder="1" applyAlignment="1">
      <alignment horizontal="left" vertical="center"/>
    </xf>
    <xf numFmtId="164" fontId="6" fillId="4" borderId="9" xfId="1" applyNumberFormat="1" applyFont="1" applyFill="1" applyBorder="1" applyAlignment="1">
      <alignment horizontal="left" vertical="center"/>
    </xf>
    <xf numFmtId="164" fontId="2" fillId="0" borderId="0" xfId="1" applyNumberFormat="1" applyFont="1" applyAlignment="1">
      <alignment vertical="center"/>
    </xf>
    <xf numFmtId="0" fontId="4" fillId="3" borderId="2" xfId="1" applyFont="1" applyFill="1" applyBorder="1" applyAlignment="1">
      <alignment horizontal="left" vertical="center"/>
    </xf>
    <xf numFmtId="0" fontId="3" fillId="3" borderId="14" xfId="1" applyFont="1" applyFill="1" applyBorder="1" applyAlignment="1">
      <alignment horizontal="left" vertical="center"/>
    </xf>
    <xf numFmtId="164" fontId="3" fillId="3" borderId="15" xfId="1" applyNumberFormat="1" applyFont="1" applyFill="1" applyBorder="1" applyAlignment="1">
      <alignment horizontal="left" vertical="center"/>
    </xf>
    <xf numFmtId="164" fontId="5" fillId="0" borderId="23" xfId="1" applyNumberFormat="1" applyFont="1" applyBorder="1" applyAlignment="1">
      <alignment horizontal="left" vertical="center"/>
    </xf>
    <xf numFmtId="164" fontId="5" fillId="0" borderId="5" xfId="1" applyNumberFormat="1" applyFont="1" applyBorder="1" applyAlignment="1">
      <alignment horizontal="left" vertical="center"/>
    </xf>
    <xf numFmtId="164" fontId="3" fillId="0" borderId="30" xfId="1" applyNumberFormat="1" applyFont="1" applyBorder="1" applyAlignment="1">
      <alignment horizontal="left" vertical="center"/>
    </xf>
    <xf numFmtId="164" fontId="3" fillId="3" borderId="14" xfId="1" applyNumberFormat="1" applyFont="1" applyFill="1" applyBorder="1" applyAlignment="1">
      <alignment horizontal="left" vertical="center"/>
    </xf>
    <xf numFmtId="164" fontId="2" fillId="4" borderId="24" xfId="1" applyNumberFormat="1" applyFont="1" applyFill="1" applyBorder="1" applyAlignment="1">
      <alignment horizontal="left" vertical="center"/>
    </xf>
    <xf numFmtId="164" fontId="2" fillId="0" borderId="1" xfId="1" applyNumberFormat="1" applyFont="1" applyBorder="1" applyAlignment="1">
      <alignment horizontal="left" vertical="center"/>
    </xf>
    <xf numFmtId="0" fontId="2" fillId="2" borderId="10" xfId="1" applyFont="1" applyFill="1" applyBorder="1" applyAlignment="1">
      <alignment horizontal="left" vertical="center"/>
    </xf>
    <xf numFmtId="0" fontId="4" fillId="2" borderId="11" xfId="1" applyFont="1" applyFill="1" applyBorder="1" applyAlignment="1">
      <alignment horizontal="left" vertical="center"/>
    </xf>
    <xf numFmtId="164" fontId="2" fillId="2" borderId="11" xfId="1" applyNumberFormat="1" applyFont="1" applyFill="1" applyBorder="1" applyAlignment="1">
      <alignment horizontal="left" vertical="center"/>
    </xf>
    <xf numFmtId="164" fontId="6" fillId="0" borderId="1" xfId="1" applyNumberFormat="1" applyFont="1" applyBorder="1" applyAlignment="1">
      <alignment horizontal="left" vertical="center"/>
    </xf>
    <xf numFmtId="49" fontId="4" fillId="3" borderId="0" xfId="1" applyNumberFormat="1" applyFont="1" applyFill="1" applyAlignment="1">
      <alignment horizontal="left" vertical="center"/>
    </xf>
    <xf numFmtId="164" fontId="3" fillId="0" borderId="23" xfId="1" applyNumberFormat="1" applyFont="1" applyBorder="1" applyAlignment="1">
      <alignment vertical="center"/>
    </xf>
    <xf numFmtId="164" fontId="3" fillId="3" borderId="29" xfId="1" applyNumberFormat="1" applyFont="1" applyFill="1" applyBorder="1" applyAlignment="1">
      <alignment horizontal="left" vertical="center"/>
    </xf>
    <xf numFmtId="164" fontId="12" fillId="0" borderId="1" xfId="1" applyNumberFormat="1" applyFont="1" applyBorder="1" applyAlignment="1">
      <alignment horizontal="left" vertical="center"/>
    </xf>
    <xf numFmtId="0" fontId="2" fillId="2" borderId="12" xfId="1" applyFont="1" applyFill="1" applyBorder="1" applyAlignment="1">
      <alignment horizontal="left" vertical="center"/>
    </xf>
    <xf numFmtId="49" fontId="9" fillId="2" borderId="11" xfId="3" applyNumberFormat="1" applyFont="1" applyFill="1" applyBorder="1" applyAlignment="1" applyProtection="1">
      <alignment horizontal="left" vertical="center"/>
    </xf>
    <xf numFmtId="49" fontId="4" fillId="3" borderId="18" xfId="1" applyNumberFormat="1" applyFont="1" applyFill="1" applyBorder="1" applyAlignment="1">
      <alignment horizontal="left" vertical="center"/>
    </xf>
    <xf numFmtId="164" fontId="3" fillId="3" borderId="19" xfId="1" applyNumberFormat="1" applyFont="1" applyFill="1" applyBorder="1" applyAlignment="1">
      <alignment horizontal="left" vertical="center"/>
    </xf>
    <xf numFmtId="164" fontId="6" fillId="0" borderId="3" xfId="1" applyNumberFormat="1" applyFont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2" fillId="0" borderId="5" xfId="1" applyFont="1" applyBorder="1" applyAlignment="1">
      <alignment horizontal="right" vertical="center"/>
    </xf>
    <xf numFmtId="164" fontId="8" fillId="4" borderId="24" xfId="1" applyNumberFormat="1" applyFont="1" applyFill="1" applyBorder="1" applyAlignment="1">
      <alignment horizontal="left" vertical="center"/>
    </xf>
    <xf numFmtId="0" fontId="3" fillId="0" borderId="3" xfId="1" applyFont="1" applyBorder="1" applyAlignment="1">
      <alignment horizontal="center" vertical="center"/>
    </xf>
    <xf numFmtId="164" fontId="3" fillId="0" borderId="0" xfId="1" applyNumberFormat="1" applyFont="1" applyAlignment="1">
      <alignment vertical="center"/>
    </xf>
    <xf numFmtId="10" fontId="3" fillId="6" borderId="5" xfId="1" applyNumberFormat="1" applyFont="1" applyFill="1" applyBorder="1" applyAlignment="1" applyProtection="1">
      <alignment horizontal="left" vertical="center"/>
      <protection locked="0"/>
    </xf>
    <xf numFmtId="0" fontId="0" fillId="3" borderId="0" xfId="0" applyFill="1"/>
    <xf numFmtId="0" fontId="2" fillId="3" borderId="18" xfId="1" applyFont="1" applyFill="1" applyBorder="1" applyAlignment="1">
      <alignment vertical="center"/>
    </xf>
    <xf numFmtId="0" fontId="2" fillId="3" borderId="19" xfId="1" applyFont="1" applyFill="1" applyBorder="1" applyAlignment="1">
      <alignment vertical="center"/>
    </xf>
    <xf numFmtId="49" fontId="14" fillId="2" borderId="11" xfId="3" applyNumberFormat="1" applyFont="1" applyFill="1" applyBorder="1" applyAlignment="1" applyProtection="1">
      <alignment horizontal="left" vertical="center"/>
    </xf>
    <xf numFmtId="0" fontId="6" fillId="0" borderId="1" xfId="1" applyFont="1" applyBorder="1" applyAlignment="1">
      <alignment vertical="center"/>
    </xf>
    <xf numFmtId="49" fontId="14" fillId="2" borderId="29" xfId="3" applyNumberFormat="1" applyFont="1" applyFill="1" applyBorder="1" applyAlignment="1" applyProtection="1">
      <alignment horizontal="left" vertical="center"/>
    </xf>
    <xf numFmtId="0" fontId="15" fillId="0" borderId="0" xfId="0" applyFont="1"/>
    <xf numFmtId="0" fontId="16" fillId="0" borderId="0" xfId="0" applyFont="1"/>
    <xf numFmtId="0" fontId="2" fillId="3" borderId="14" xfId="1" applyFont="1" applyFill="1" applyBorder="1" applyAlignment="1">
      <alignment vertical="center"/>
    </xf>
    <xf numFmtId="0" fontId="2" fillId="3" borderId="15" xfId="1" applyFont="1" applyFill="1" applyBorder="1" applyAlignment="1">
      <alignment vertical="center"/>
    </xf>
    <xf numFmtId="0" fontId="2" fillId="3" borderId="29" xfId="1" applyFont="1" applyFill="1" applyBorder="1" applyAlignment="1">
      <alignment vertical="center"/>
    </xf>
    <xf numFmtId="0" fontId="6" fillId="0" borderId="2" xfId="1" applyFont="1" applyBorder="1" applyAlignment="1">
      <alignment horizontal="right" vertical="center"/>
    </xf>
    <xf numFmtId="0" fontId="6" fillId="0" borderId="0" xfId="1" applyFont="1" applyAlignment="1">
      <alignment horizontal="right" vertical="center"/>
    </xf>
    <xf numFmtId="164" fontId="6" fillId="0" borderId="0" xfId="1" applyNumberFormat="1" applyFont="1" applyAlignment="1">
      <alignment horizontal="left" vertical="center"/>
    </xf>
    <xf numFmtId="164" fontId="6" fillId="0" borderId="33" xfId="1" applyNumberFormat="1" applyFont="1" applyBorder="1" applyAlignment="1">
      <alignment horizontal="left" vertical="center"/>
    </xf>
    <xf numFmtId="164" fontId="3" fillId="0" borderId="23" xfId="1" applyNumberFormat="1" applyFont="1" applyBorder="1" applyAlignment="1" applyProtection="1">
      <alignment vertical="center"/>
      <protection locked="0"/>
    </xf>
    <xf numFmtId="164" fontId="3" fillId="0" borderId="5" xfId="1" applyNumberFormat="1" applyFont="1" applyBorder="1" applyAlignment="1" applyProtection="1">
      <alignment vertical="center"/>
      <protection locked="0"/>
    </xf>
    <xf numFmtId="49" fontId="14" fillId="3" borderId="29" xfId="3" applyNumberFormat="1" applyFont="1" applyFill="1" applyBorder="1" applyAlignment="1">
      <alignment horizontal="left" vertical="center"/>
    </xf>
    <xf numFmtId="49" fontId="14" fillId="3" borderId="0" xfId="3" applyNumberFormat="1" applyFont="1" applyFill="1" applyBorder="1" applyAlignment="1">
      <alignment horizontal="left" vertical="center"/>
    </xf>
    <xf numFmtId="0" fontId="18" fillId="3" borderId="23" xfId="1" applyFont="1" applyFill="1" applyBorder="1" applyAlignment="1">
      <alignment horizontal="center" vertical="center" wrapText="1"/>
    </xf>
    <xf numFmtId="0" fontId="11" fillId="3" borderId="14" xfId="3" applyFont="1" applyFill="1" applyBorder="1" applyAlignment="1">
      <alignment vertical="center"/>
    </xf>
    <xf numFmtId="0" fontId="11" fillId="3" borderId="15" xfId="3" applyFont="1" applyFill="1" applyBorder="1" applyAlignment="1">
      <alignment vertical="center"/>
    </xf>
    <xf numFmtId="9" fontId="0" fillId="0" borderId="0" xfId="8" applyFont="1" applyAlignment="1">
      <alignment horizontal="center"/>
    </xf>
    <xf numFmtId="164" fontId="2" fillId="3" borderId="37" xfId="1" applyNumberFormat="1" applyFont="1" applyFill="1" applyBorder="1" applyAlignment="1">
      <alignment horizontal="right" vertical="center"/>
    </xf>
    <xf numFmtId="9" fontId="3" fillId="3" borderId="37" xfId="8" applyFont="1" applyFill="1" applyBorder="1" applyAlignment="1">
      <alignment horizontal="center" vertical="center"/>
    </xf>
    <xf numFmtId="0" fontId="19" fillId="8" borderId="35" xfId="0" applyFont="1" applyFill="1" applyBorder="1" applyAlignment="1">
      <alignment horizontal="center"/>
    </xf>
    <xf numFmtId="164" fontId="19" fillId="9" borderId="36" xfId="0" applyNumberFormat="1" applyFont="1" applyFill="1" applyBorder="1"/>
    <xf numFmtId="166" fontId="20" fillId="10" borderId="36" xfId="0" applyNumberFormat="1" applyFont="1" applyFill="1" applyBorder="1"/>
    <xf numFmtId="0" fontId="3" fillId="0" borderId="0" xfId="4" applyFont="1"/>
    <xf numFmtId="0" fontId="3" fillId="0" borderId="0" xfId="148" applyFont="1"/>
    <xf numFmtId="2" fontId="3" fillId="0" borderId="0" xfId="148" applyNumberFormat="1" applyFont="1"/>
    <xf numFmtId="0" fontId="3" fillId="0" borderId="34" xfId="148" applyFont="1" applyBorder="1"/>
    <xf numFmtId="0" fontId="3" fillId="0" borderId="2" xfId="148" applyFont="1" applyBorder="1"/>
    <xf numFmtId="0" fontId="3" fillId="0" borderId="33" xfId="148" applyFont="1" applyBorder="1"/>
    <xf numFmtId="2" fontId="2" fillId="0" borderId="0" xfId="148" applyNumberFormat="1" applyFont="1"/>
    <xf numFmtId="0" fontId="2" fillId="0" borderId="0" xfId="148" applyFont="1"/>
    <xf numFmtId="0" fontId="3" fillId="12" borderId="44" xfId="148" applyFont="1" applyFill="1" applyBorder="1"/>
    <xf numFmtId="2" fontId="3" fillId="12" borderId="38" xfId="148" applyNumberFormat="1" applyFont="1" applyFill="1" applyBorder="1"/>
    <xf numFmtId="0" fontId="3" fillId="12" borderId="38" xfId="148" applyFont="1" applyFill="1" applyBorder="1"/>
    <xf numFmtId="0" fontId="3" fillId="0" borderId="38" xfId="148" applyFont="1" applyBorder="1"/>
    <xf numFmtId="2" fontId="3" fillId="12" borderId="43" xfId="148" applyNumberFormat="1" applyFont="1" applyFill="1" applyBorder="1"/>
    <xf numFmtId="0" fontId="3" fillId="0" borderId="0" xfId="148" applyFont="1" applyAlignment="1">
      <alignment horizontal="right" vertical="center"/>
    </xf>
    <xf numFmtId="0" fontId="3" fillId="0" borderId="2" xfId="148" applyFont="1" applyBorder="1" applyAlignment="1">
      <alignment horizontal="left" indent="8"/>
    </xf>
    <xf numFmtId="0" fontId="3" fillId="0" borderId="0" xfId="148" applyFont="1" applyAlignment="1">
      <alignment horizontal="left" indent="8"/>
    </xf>
    <xf numFmtId="0" fontId="3" fillId="0" borderId="39" xfId="148" applyFont="1" applyBorder="1"/>
    <xf numFmtId="0" fontId="3" fillId="0" borderId="40" xfId="148" applyFont="1" applyBorder="1"/>
    <xf numFmtId="0" fontId="2" fillId="0" borderId="2" xfId="148" applyFont="1" applyBorder="1"/>
    <xf numFmtId="0" fontId="2" fillId="0" borderId="33" xfId="148" applyFont="1" applyBorder="1"/>
    <xf numFmtId="0" fontId="27" fillId="0" borderId="0" xfId="0" applyFont="1"/>
    <xf numFmtId="0" fontId="3" fillId="11" borderId="0" xfId="148" applyFont="1" applyFill="1" applyAlignment="1">
      <alignment horizontal="center"/>
    </xf>
    <xf numFmtId="0" fontId="3" fillId="11" borderId="0" xfId="148" applyFont="1" applyFill="1"/>
    <xf numFmtId="0" fontId="30" fillId="11" borderId="0" xfId="148" applyFont="1" applyFill="1"/>
    <xf numFmtId="0" fontId="30" fillId="11" borderId="2" xfId="148" applyFont="1" applyFill="1" applyBorder="1"/>
    <xf numFmtId="0" fontId="30" fillId="11" borderId="33" xfId="148" applyFont="1" applyFill="1" applyBorder="1"/>
    <xf numFmtId="0" fontId="3" fillId="11" borderId="2" xfId="148" applyFont="1" applyFill="1" applyBorder="1" applyAlignment="1">
      <alignment horizontal="right"/>
    </xf>
    <xf numFmtId="0" fontId="3" fillId="11" borderId="0" xfId="148" applyFont="1" applyFill="1" applyAlignment="1">
      <alignment horizontal="right"/>
    </xf>
    <xf numFmtId="0" fontId="3" fillId="11" borderId="33" xfId="148" applyFont="1" applyFill="1" applyBorder="1" applyAlignment="1">
      <alignment horizontal="right"/>
    </xf>
    <xf numFmtId="0" fontId="3" fillId="0" borderId="0" xfId="149" applyFont="1"/>
    <xf numFmtId="0" fontId="23" fillId="0" borderId="0" xfId="149"/>
    <xf numFmtId="0" fontId="2" fillId="6" borderId="2" xfId="148" applyFont="1" applyFill="1" applyBorder="1"/>
    <xf numFmtId="2" fontId="2" fillId="6" borderId="0" xfId="148" applyNumberFormat="1" applyFont="1" applyFill="1"/>
    <xf numFmtId="0" fontId="2" fillId="6" borderId="0" xfId="148" applyFont="1" applyFill="1"/>
    <xf numFmtId="0" fontId="37" fillId="3" borderId="13" xfId="3" applyFont="1" applyFill="1" applyBorder="1" applyAlignment="1">
      <alignment vertical="center"/>
    </xf>
    <xf numFmtId="164" fontId="2" fillId="4" borderId="9" xfId="1" applyNumberFormat="1" applyFont="1" applyFill="1" applyBorder="1" applyAlignment="1">
      <alignment horizontal="left" vertical="center"/>
    </xf>
    <xf numFmtId="164" fontId="8" fillId="4" borderId="9" xfId="1" applyNumberFormat="1" applyFont="1" applyFill="1" applyBorder="1" applyAlignment="1">
      <alignment horizontal="left" vertical="center"/>
    </xf>
    <xf numFmtId="164" fontId="2" fillId="2" borderId="10" xfId="1" applyNumberFormat="1" applyFont="1" applyFill="1" applyBorder="1" applyAlignment="1">
      <alignment horizontal="left" vertical="center"/>
    </xf>
    <xf numFmtId="0" fontId="4" fillId="2" borderId="10" xfId="1" applyFont="1" applyFill="1" applyBorder="1" applyAlignment="1">
      <alignment horizontal="left" vertical="center"/>
    </xf>
    <xf numFmtId="0" fontId="16" fillId="0" borderId="46" xfId="0" applyFont="1" applyBorder="1" applyAlignment="1">
      <alignment horizontal="center"/>
    </xf>
    <xf numFmtId="0" fontId="16" fillId="0" borderId="46" xfId="0" applyFont="1" applyBorder="1"/>
    <xf numFmtId="0" fontId="0" fillId="0" borderId="46" xfId="0" applyBorder="1"/>
    <xf numFmtId="0" fontId="31" fillId="0" borderId="46" xfId="0" applyFont="1" applyBorder="1"/>
    <xf numFmtId="0" fontId="17" fillId="0" borderId="46" xfId="0" applyFont="1" applyBorder="1"/>
    <xf numFmtId="0" fontId="36" fillId="0" borderId="46" xfId="3" applyFont="1" applyBorder="1"/>
    <xf numFmtId="0" fontId="33" fillId="0" borderId="46" xfId="0" applyFont="1" applyBorder="1"/>
    <xf numFmtId="0" fontId="0" fillId="0" borderId="47" xfId="0" applyBorder="1"/>
    <xf numFmtId="0" fontId="2" fillId="0" borderId="2" xfId="148" applyFont="1" applyBorder="1" applyAlignment="1">
      <alignment horizontal="center"/>
    </xf>
    <xf numFmtId="0" fontId="2" fillId="0" borderId="0" xfId="148" applyFont="1" applyAlignment="1">
      <alignment horizontal="center"/>
    </xf>
    <xf numFmtId="0" fontId="2" fillId="0" borderId="33" xfId="148" applyFont="1" applyBorder="1" applyAlignment="1">
      <alignment horizontal="center"/>
    </xf>
    <xf numFmtId="0" fontId="3" fillId="11" borderId="2" xfId="148" applyFont="1" applyFill="1" applyBorder="1" applyAlignment="1">
      <alignment horizontal="center"/>
    </xf>
    <xf numFmtId="0" fontId="3" fillId="11" borderId="33" xfId="148" applyFont="1" applyFill="1" applyBorder="1" applyAlignment="1">
      <alignment horizontal="center"/>
    </xf>
    <xf numFmtId="0" fontId="3" fillId="12" borderId="2" xfId="148" applyFont="1" applyFill="1" applyBorder="1"/>
    <xf numFmtId="2" fontId="3" fillId="12" borderId="0" xfId="148" applyNumberFormat="1" applyFont="1" applyFill="1"/>
    <xf numFmtId="0" fontId="3" fillId="12" borderId="0" xfId="148" applyFont="1" applyFill="1"/>
    <xf numFmtId="2" fontId="3" fillId="12" borderId="33" xfId="148" applyNumberFormat="1" applyFont="1" applyFill="1" applyBorder="1"/>
    <xf numFmtId="0" fontId="2" fillId="6" borderId="48" xfId="148" applyFont="1" applyFill="1" applyBorder="1" applyProtection="1">
      <protection locked="0"/>
    </xf>
    <xf numFmtId="2" fontId="2" fillId="12" borderId="1" xfId="148" applyNumberFormat="1" applyFont="1" applyFill="1" applyBorder="1"/>
    <xf numFmtId="0" fontId="3" fillId="0" borderId="1" xfId="4" applyFont="1" applyBorder="1"/>
    <xf numFmtId="0" fontId="2" fillId="12" borderId="1" xfId="148" applyFont="1" applyFill="1" applyBorder="1"/>
    <xf numFmtId="2" fontId="2" fillId="12" borderId="1" xfId="148" applyNumberFormat="1" applyFont="1" applyFill="1" applyBorder="1" applyAlignment="1">
      <alignment horizontal="center"/>
    </xf>
    <xf numFmtId="2" fontId="2" fillId="12" borderId="49" xfId="148" applyNumberFormat="1" applyFont="1" applyFill="1" applyBorder="1"/>
    <xf numFmtId="0" fontId="2" fillId="12" borderId="0" xfId="148" applyFont="1" applyFill="1"/>
    <xf numFmtId="2" fontId="2" fillId="12" borderId="0" xfId="148" applyNumberFormat="1" applyFont="1" applyFill="1"/>
    <xf numFmtId="0" fontId="2" fillId="6" borderId="1" xfId="148" applyFont="1" applyFill="1" applyBorder="1"/>
    <xf numFmtId="0" fontId="2" fillId="0" borderId="1" xfId="148" applyFont="1" applyBorder="1"/>
    <xf numFmtId="2" fontId="2" fillId="0" borderId="49" xfId="148" applyNumberFormat="1" applyFont="1" applyBorder="1"/>
    <xf numFmtId="0" fontId="2" fillId="0" borderId="48" xfId="148" applyFont="1" applyBorder="1" applyProtection="1">
      <protection locked="0"/>
    </xf>
    <xf numFmtId="0" fontId="3" fillId="0" borderId="2" xfId="148" applyFont="1" applyBorder="1" applyAlignment="1">
      <alignment horizontal="center"/>
    </xf>
    <xf numFmtId="0" fontId="3" fillId="0" borderId="0" xfId="148" applyFont="1" applyAlignment="1">
      <alignment horizontal="center"/>
    </xf>
    <xf numFmtId="0" fontId="3" fillId="0" borderId="33" xfId="148" applyFont="1" applyBorder="1" applyAlignment="1">
      <alignment horizontal="center"/>
    </xf>
    <xf numFmtId="0" fontId="3" fillId="0" borderId="48" xfId="148" applyFont="1" applyBorder="1" applyAlignment="1">
      <alignment horizontal="center"/>
    </xf>
    <xf numFmtId="0" fontId="3" fillId="0" borderId="1" xfId="148" applyFont="1" applyBorder="1" applyAlignment="1">
      <alignment horizontal="center"/>
    </xf>
    <xf numFmtId="0" fontId="3" fillId="0" borderId="1" xfId="148" applyFont="1" applyBorder="1"/>
    <xf numFmtId="0" fontId="3" fillId="0" borderId="49" xfId="148" applyFont="1" applyBorder="1" applyAlignment="1">
      <alignment horizontal="center"/>
    </xf>
    <xf numFmtId="0" fontId="2" fillId="6" borderId="1" xfId="148" applyFont="1" applyFill="1" applyBorder="1" applyAlignment="1">
      <alignment horizontal="center"/>
    </xf>
    <xf numFmtId="168" fontId="2" fillId="0" borderId="1" xfId="148" applyNumberFormat="1" applyFont="1" applyBorder="1" applyAlignment="1">
      <alignment horizontal="center"/>
    </xf>
    <xf numFmtId="0" fontId="2" fillId="3" borderId="50" xfId="1" applyFont="1" applyFill="1" applyBorder="1" applyAlignment="1">
      <alignment horizontal="left" vertical="center"/>
    </xf>
    <xf numFmtId="9" fontId="3" fillId="6" borderId="21" xfId="8" applyFont="1" applyFill="1" applyBorder="1" applyAlignment="1" applyProtection="1">
      <alignment horizontal="left" vertical="center" wrapText="1"/>
      <protection locked="0"/>
    </xf>
    <xf numFmtId="9" fontId="3" fillId="0" borderId="21" xfId="8" applyFont="1" applyFill="1" applyBorder="1" applyAlignment="1" applyProtection="1">
      <alignment horizontal="left" vertical="center" wrapText="1"/>
      <protection locked="0"/>
    </xf>
    <xf numFmtId="164" fontId="3" fillId="0" borderId="4" xfId="1" applyNumberFormat="1" applyFont="1" applyBorder="1" applyAlignment="1">
      <alignment horizontal="left" vertical="center"/>
    </xf>
    <xf numFmtId="9" fontId="3" fillId="6" borderId="50" xfId="8" applyFont="1" applyFill="1" applyBorder="1" applyAlignment="1">
      <alignment horizontal="left" vertical="center"/>
    </xf>
    <xf numFmtId="0" fontId="39" fillId="0" borderId="46" xfId="3" applyFont="1" applyBorder="1"/>
    <xf numFmtId="44" fontId="3" fillId="0" borderId="4" xfId="1" applyNumberFormat="1" applyFont="1" applyBorder="1" applyAlignment="1">
      <alignment horizontal="left" vertical="center"/>
    </xf>
    <xf numFmtId="166" fontId="3" fillId="0" borderId="4" xfId="9" applyNumberFormat="1" applyFont="1" applyBorder="1" applyAlignment="1">
      <alignment horizontal="left" vertical="center"/>
    </xf>
    <xf numFmtId="44" fontId="2" fillId="0" borderId="21" xfId="1" applyNumberFormat="1" applyFont="1" applyBorder="1" applyAlignment="1">
      <alignment horizontal="right" vertical="center"/>
    </xf>
    <xf numFmtId="44" fontId="0" fillId="0" borderId="0" xfId="0" applyNumberFormat="1"/>
    <xf numFmtId="44" fontId="2" fillId="0" borderId="0" xfId="1" applyNumberFormat="1" applyFont="1" applyAlignment="1">
      <alignment horizontal="right" vertical="center"/>
    </xf>
    <xf numFmtId="44" fontId="3" fillId="0" borderId="0" xfId="1" applyNumberFormat="1" applyFont="1" applyAlignment="1" applyProtection="1">
      <alignment horizontal="center" vertical="center"/>
      <protection locked="0"/>
    </xf>
    <xf numFmtId="44" fontId="3" fillId="0" borderId="0" xfId="1" applyNumberFormat="1" applyFont="1" applyAlignment="1">
      <alignment horizontal="center" vertical="center"/>
    </xf>
    <xf numFmtId="44" fontId="2" fillId="0" borderId="23" xfId="1" applyNumberFormat="1" applyFont="1" applyBorder="1" applyAlignment="1">
      <alignment horizontal="center" vertical="center"/>
    </xf>
    <xf numFmtId="44" fontId="2" fillId="0" borderId="5" xfId="1" applyNumberFormat="1" applyFont="1" applyBorder="1" applyAlignment="1">
      <alignment horizontal="center" vertical="center"/>
    </xf>
    <xf numFmtId="44" fontId="2" fillId="0" borderId="5" xfId="1" applyNumberFormat="1" applyFont="1" applyBorder="1" applyAlignment="1">
      <alignment horizontal="right" vertical="center"/>
    </xf>
    <xf numFmtId="44" fontId="2" fillId="0" borderId="6" xfId="1" applyNumberFormat="1" applyFont="1" applyBorder="1" applyAlignment="1">
      <alignment horizontal="right" vertical="center"/>
    </xf>
    <xf numFmtId="44" fontId="3" fillId="6" borderId="5" xfId="2" applyFont="1" applyFill="1" applyBorder="1" applyAlignment="1" applyProtection="1">
      <alignment horizontal="left" vertical="center" wrapText="1"/>
      <protection locked="0"/>
    </xf>
    <xf numFmtId="44" fontId="2" fillId="2" borderId="10" xfId="1" applyNumberFormat="1" applyFont="1" applyFill="1" applyBorder="1" applyAlignment="1">
      <alignment horizontal="left" vertical="center"/>
    </xf>
    <xf numFmtId="44" fontId="2" fillId="2" borderId="12" xfId="1" applyNumberFormat="1" applyFont="1" applyFill="1" applyBorder="1" applyAlignment="1">
      <alignment horizontal="left" vertical="center"/>
    </xf>
    <xf numFmtId="44" fontId="2" fillId="3" borderId="5" xfId="1" applyNumberFormat="1" applyFont="1" applyFill="1" applyBorder="1" applyAlignment="1">
      <alignment horizontal="left" vertical="center"/>
    </xf>
    <xf numFmtId="44" fontId="4" fillId="3" borderId="19" xfId="1" applyNumberFormat="1" applyFont="1" applyFill="1" applyBorder="1" applyAlignment="1">
      <alignment horizontal="left" vertical="center"/>
    </xf>
    <xf numFmtId="44" fontId="3" fillId="3" borderId="20" xfId="1" applyNumberFormat="1" applyFont="1" applyFill="1" applyBorder="1" applyAlignment="1">
      <alignment horizontal="left" vertical="center"/>
    </xf>
    <xf numFmtId="44" fontId="2" fillId="3" borderId="23" xfId="1" applyNumberFormat="1" applyFont="1" applyFill="1" applyBorder="1" applyAlignment="1">
      <alignment horizontal="right" vertical="center"/>
    </xf>
    <xf numFmtId="44" fontId="3" fillId="6" borderId="5" xfId="1" applyNumberFormat="1" applyFont="1" applyFill="1" applyBorder="1" applyAlignment="1" applyProtection="1">
      <alignment horizontal="left" vertical="center"/>
      <protection locked="0"/>
    </xf>
    <xf numFmtId="44" fontId="5" fillId="6" borderId="30" xfId="1" applyNumberFormat="1" applyFont="1" applyFill="1" applyBorder="1" applyAlignment="1" applyProtection="1">
      <alignment vertical="center" wrapText="1"/>
      <protection locked="0"/>
    </xf>
    <xf numFmtId="44" fontId="5" fillId="6" borderId="22" xfId="1" applyNumberFormat="1" applyFont="1" applyFill="1" applyBorder="1" applyAlignment="1" applyProtection="1">
      <alignment vertical="center" wrapText="1"/>
      <protection locked="0"/>
    </xf>
    <xf numFmtId="44" fontId="3" fillId="6" borderId="5" xfId="1" applyNumberFormat="1" applyFont="1" applyFill="1" applyBorder="1" applyAlignment="1" applyProtection="1">
      <alignment horizontal="left" vertical="center" wrapText="1"/>
      <protection locked="0"/>
    </xf>
    <xf numFmtId="44" fontId="5" fillId="6" borderId="25" xfId="2" applyFont="1" applyFill="1" applyBorder="1" applyAlignment="1" applyProtection="1">
      <alignment horizontal="left" vertical="center"/>
      <protection locked="0"/>
    </xf>
    <xf numFmtId="44" fontId="3" fillId="0" borderId="30" xfId="1" applyNumberFormat="1" applyFont="1" applyBorder="1" applyAlignment="1">
      <alignment horizontal="left" vertical="center"/>
    </xf>
    <xf numFmtId="44" fontId="2" fillId="5" borderId="25" xfId="1" applyNumberFormat="1" applyFont="1" applyFill="1" applyBorder="1" applyAlignment="1">
      <alignment vertical="center"/>
    </xf>
    <xf numFmtId="44" fontId="5" fillId="6" borderId="4" xfId="1" applyNumberFormat="1" applyFont="1" applyFill="1" applyBorder="1" applyAlignment="1" applyProtection="1">
      <alignment horizontal="left" vertical="center" wrapText="1"/>
      <protection locked="0"/>
    </xf>
    <xf numFmtId="44" fontId="5" fillId="6" borderId="6" xfId="2" applyFont="1" applyFill="1" applyBorder="1" applyAlignment="1" applyProtection="1">
      <alignment horizontal="left" vertical="center"/>
      <protection locked="0"/>
    </xf>
    <xf numFmtId="44" fontId="2" fillId="5" borderId="6" xfId="1" applyNumberFormat="1" applyFont="1" applyFill="1" applyBorder="1" applyAlignment="1">
      <alignment vertical="center"/>
    </xf>
    <xf numFmtId="44" fontId="2" fillId="2" borderId="19" xfId="1" applyNumberFormat="1" applyFont="1" applyFill="1" applyBorder="1" applyAlignment="1">
      <alignment horizontal="left" vertical="center"/>
    </xf>
    <xf numFmtId="44" fontId="2" fillId="2" borderId="20" xfId="1" applyNumberFormat="1" applyFont="1" applyFill="1" applyBorder="1" applyAlignment="1">
      <alignment horizontal="left" vertical="center"/>
    </xf>
    <xf numFmtId="44" fontId="9" fillId="3" borderId="19" xfId="3" applyNumberFormat="1" applyFont="1" applyFill="1" applyBorder="1" applyAlignment="1" applyProtection="1">
      <alignment horizontal="left" vertical="center"/>
    </xf>
    <xf numFmtId="44" fontId="9" fillId="3" borderId="20" xfId="3" applyNumberFormat="1" applyFont="1" applyFill="1" applyBorder="1" applyAlignment="1" applyProtection="1">
      <alignment horizontal="left" vertical="center"/>
    </xf>
    <xf numFmtId="44" fontId="9" fillId="3" borderId="21" xfId="3" applyNumberFormat="1" applyFont="1" applyFill="1" applyBorder="1" applyAlignment="1" applyProtection="1">
      <alignment horizontal="left" vertical="center"/>
    </xf>
    <xf numFmtId="44" fontId="3" fillId="6" borderId="4" xfId="1" applyNumberFormat="1" applyFont="1" applyFill="1" applyBorder="1" applyAlignment="1" applyProtection="1">
      <alignment horizontal="left" vertical="center" wrapText="1"/>
      <protection locked="0"/>
    </xf>
    <xf numFmtId="44" fontId="3" fillId="0" borderId="23" xfId="1" applyNumberFormat="1" applyFont="1" applyBorder="1" applyAlignment="1">
      <alignment horizontal="center" vertical="center"/>
    </xf>
    <xf numFmtId="44" fontId="3" fillId="0" borderId="5" xfId="1" applyNumberFormat="1" applyFont="1" applyBorder="1" applyAlignment="1">
      <alignment horizontal="center" vertical="center"/>
    </xf>
    <xf numFmtId="44" fontId="2" fillId="3" borderId="21" xfId="1" applyNumberFormat="1" applyFont="1" applyFill="1" applyBorder="1" applyAlignment="1">
      <alignment horizontal="left" vertical="center"/>
    </xf>
    <xf numFmtId="44" fontId="2" fillId="3" borderId="19" xfId="1" applyNumberFormat="1" applyFont="1" applyFill="1" applyBorder="1" applyAlignment="1">
      <alignment vertical="center"/>
    </xf>
    <xf numFmtId="44" fontId="2" fillId="3" borderId="23" xfId="1" applyNumberFormat="1" applyFont="1" applyFill="1" applyBorder="1" applyAlignment="1">
      <alignment vertical="center"/>
    </xf>
    <xf numFmtId="44" fontId="3" fillId="6" borderId="5" xfId="1" applyNumberFormat="1" applyFont="1" applyFill="1" applyBorder="1" applyAlignment="1" applyProtection="1">
      <alignment horizontal="right" vertical="center"/>
      <protection locked="0"/>
    </xf>
    <xf numFmtId="44" fontId="5" fillId="6" borderId="6" xfId="9" applyFont="1" applyFill="1" applyBorder="1" applyAlignment="1" applyProtection="1">
      <alignment horizontal="left" vertical="center"/>
      <protection locked="0"/>
    </xf>
    <xf numFmtId="44" fontId="3" fillId="6" borderId="4" xfId="1" applyNumberFormat="1" applyFont="1" applyFill="1" applyBorder="1" applyAlignment="1" applyProtection="1">
      <alignment vertical="center" wrapText="1"/>
      <protection locked="0"/>
    </xf>
    <xf numFmtId="44" fontId="6" fillId="4" borderId="24" xfId="1" applyNumberFormat="1" applyFont="1" applyFill="1" applyBorder="1" applyAlignment="1">
      <alignment horizontal="left" vertical="center"/>
    </xf>
    <xf numFmtId="9" fontId="3" fillId="6" borderId="5" xfId="8" applyFont="1" applyFill="1" applyBorder="1" applyAlignment="1" applyProtection="1">
      <alignment horizontal="left" vertical="center"/>
      <protection locked="0"/>
    </xf>
    <xf numFmtId="44" fontId="3" fillId="3" borderId="14" xfId="1" applyNumberFormat="1" applyFont="1" applyFill="1" applyBorder="1" applyAlignment="1">
      <alignment horizontal="left" vertical="center"/>
    </xf>
    <xf numFmtId="44" fontId="3" fillId="3" borderId="15" xfId="1" applyNumberFormat="1" applyFont="1" applyFill="1" applyBorder="1" applyAlignment="1">
      <alignment horizontal="left" vertical="center"/>
    </xf>
    <xf numFmtId="44" fontId="5" fillId="0" borderId="23" xfId="1" applyNumberFormat="1" applyFont="1" applyBorder="1" applyAlignment="1">
      <alignment horizontal="left" vertical="center"/>
    </xf>
    <xf numFmtId="44" fontId="6" fillId="4" borderId="9" xfId="1" applyNumberFormat="1" applyFont="1" applyFill="1" applyBorder="1" applyAlignment="1">
      <alignment horizontal="left" vertical="center"/>
    </xf>
    <xf numFmtId="44" fontId="6" fillId="0" borderId="1" xfId="1" applyNumberFormat="1" applyFont="1" applyBorder="1" applyAlignment="1">
      <alignment horizontal="left" vertical="center"/>
    </xf>
    <xf numFmtId="44" fontId="2" fillId="0" borderId="1" xfId="1" applyNumberFormat="1" applyFont="1" applyBorder="1" applyAlignment="1">
      <alignment vertical="center"/>
    </xf>
    <xf numFmtId="44" fontId="9" fillId="2" borderId="11" xfId="3" applyNumberFormat="1" applyFont="1" applyFill="1" applyBorder="1" applyAlignment="1" applyProtection="1">
      <alignment horizontal="left" vertical="center"/>
    </xf>
    <xf numFmtId="44" fontId="2" fillId="3" borderId="27" xfId="1" applyNumberFormat="1" applyFont="1" applyFill="1" applyBorder="1" applyAlignment="1">
      <alignment horizontal="left" vertical="center"/>
    </xf>
    <xf numFmtId="44" fontId="2" fillId="3" borderId="16" xfId="1" applyNumberFormat="1" applyFont="1" applyFill="1" applyBorder="1" applyAlignment="1">
      <alignment horizontal="left" vertical="center"/>
    </xf>
    <xf numFmtId="44" fontId="2" fillId="3" borderId="28" xfId="1" applyNumberFormat="1" applyFont="1" applyFill="1" applyBorder="1" applyAlignment="1">
      <alignment horizontal="left" vertical="center"/>
    </xf>
    <xf numFmtId="44" fontId="2" fillId="3" borderId="50" xfId="1" applyNumberFormat="1" applyFont="1" applyFill="1" applyBorder="1" applyAlignment="1">
      <alignment horizontal="left" vertical="center"/>
    </xf>
    <xf numFmtId="44" fontId="5" fillId="0" borderId="19" xfId="1" applyNumberFormat="1" applyFont="1" applyBorder="1" applyAlignment="1">
      <alignment horizontal="left" vertical="center"/>
    </xf>
    <xf numFmtId="44" fontId="3" fillId="0" borderId="4" xfId="9" applyFont="1" applyBorder="1" applyAlignment="1">
      <alignment horizontal="left" vertical="center"/>
    </xf>
    <xf numFmtId="44" fontId="3" fillId="0" borderId="23" xfId="1" applyNumberFormat="1" applyFont="1" applyBorder="1" applyAlignment="1">
      <alignment horizontal="left" vertical="center"/>
    </xf>
    <xf numFmtId="44" fontId="2" fillId="0" borderId="0" xfId="1" applyNumberFormat="1" applyFont="1" applyAlignment="1">
      <alignment vertical="center"/>
    </xf>
    <xf numFmtId="44" fontId="4" fillId="3" borderId="2" xfId="1" applyNumberFormat="1" applyFont="1" applyFill="1" applyBorder="1" applyAlignment="1">
      <alignment horizontal="left" vertical="center"/>
    </xf>
    <xf numFmtId="44" fontId="5" fillId="0" borderId="5" xfId="1" applyNumberFormat="1" applyFont="1" applyBorder="1" applyAlignment="1">
      <alignment horizontal="left" vertical="center"/>
    </xf>
    <xf numFmtId="44" fontId="14" fillId="3" borderId="29" xfId="3" applyNumberFormat="1" applyFont="1" applyFill="1" applyBorder="1" applyAlignment="1">
      <alignment horizontal="left" vertical="center"/>
    </xf>
    <xf numFmtId="44" fontId="14" fillId="3" borderId="0" xfId="3" applyNumberFormat="1" applyFont="1" applyFill="1" applyBorder="1" applyAlignment="1">
      <alignment horizontal="left" vertical="center"/>
    </xf>
    <xf numFmtId="44" fontId="18" fillId="3" borderId="23" xfId="1" applyNumberFormat="1" applyFont="1" applyFill="1" applyBorder="1" applyAlignment="1">
      <alignment horizontal="center" vertical="center" wrapText="1"/>
    </xf>
    <xf numFmtId="44" fontId="2" fillId="3" borderId="29" xfId="1" applyNumberFormat="1" applyFont="1" applyFill="1" applyBorder="1" applyAlignment="1">
      <alignment vertical="center"/>
    </xf>
    <xf numFmtId="44" fontId="37" fillId="3" borderId="13" xfId="3" applyNumberFormat="1" applyFont="1" applyFill="1" applyBorder="1" applyAlignment="1">
      <alignment vertical="center"/>
    </xf>
    <xf numFmtId="44" fontId="11" fillId="3" borderId="14" xfId="3" applyNumberFormat="1" applyFont="1" applyFill="1" applyBorder="1" applyAlignment="1">
      <alignment vertical="center"/>
    </xf>
    <xf numFmtId="44" fontId="11" fillId="3" borderId="15" xfId="3" applyNumberFormat="1" applyFont="1" applyFill="1" applyBorder="1" applyAlignment="1">
      <alignment vertical="center"/>
    </xf>
    <xf numFmtId="44" fontId="3" fillId="3" borderId="29" xfId="1" applyNumberFormat="1" applyFont="1" applyFill="1" applyBorder="1" applyAlignment="1">
      <alignment horizontal="left" vertical="center"/>
    </xf>
    <xf numFmtId="44" fontId="2" fillId="4" borderId="24" xfId="1" applyNumberFormat="1" applyFont="1" applyFill="1" applyBorder="1" applyAlignment="1">
      <alignment horizontal="left" vertical="center"/>
    </xf>
    <xf numFmtId="44" fontId="2" fillId="4" borderId="9" xfId="1" applyNumberFormat="1" applyFont="1" applyFill="1" applyBorder="1" applyAlignment="1">
      <alignment horizontal="left" vertical="center"/>
    </xf>
    <xf numFmtId="44" fontId="2" fillId="0" borderId="1" xfId="1" applyNumberFormat="1" applyFont="1" applyBorder="1" applyAlignment="1">
      <alignment horizontal="left" vertical="center"/>
    </xf>
    <xf numFmtId="44" fontId="4" fillId="2" borderId="11" xfId="1" applyNumberFormat="1" applyFont="1" applyFill="1" applyBorder="1" applyAlignment="1">
      <alignment horizontal="left" vertical="center"/>
    </xf>
    <xf numFmtId="44" fontId="4" fillId="2" borderId="10" xfId="1" applyNumberFormat="1" applyFont="1" applyFill="1" applyBorder="1" applyAlignment="1">
      <alignment horizontal="left" vertical="center"/>
    </xf>
    <xf numFmtId="44" fontId="2" fillId="3" borderId="14" xfId="1" applyNumberFormat="1" applyFont="1" applyFill="1" applyBorder="1" applyAlignment="1">
      <alignment vertical="center"/>
    </xf>
    <xf numFmtId="44" fontId="4" fillId="3" borderId="18" xfId="1" applyNumberFormat="1" applyFont="1" applyFill="1" applyBorder="1" applyAlignment="1">
      <alignment horizontal="left" vertical="center"/>
    </xf>
    <xf numFmtId="44" fontId="6" fillId="0" borderId="1" xfId="1" applyNumberFormat="1" applyFont="1" applyBorder="1" applyAlignment="1">
      <alignment vertical="center"/>
    </xf>
    <xf numFmtId="44" fontId="14" fillId="2" borderId="29" xfId="3" applyNumberFormat="1" applyFont="1" applyFill="1" applyBorder="1" applyAlignment="1" applyProtection="1">
      <alignment horizontal="left" vertical="center"/>
    </xf>
    <xf numFmtId="44" fontId="2" fillId="3" borderId="15" xfId="1" applyNumberFormat="1" applyFont="1" applyFill="1" applyBorder="1" applyAlignment="1">
      <alignment vertical="center"/>
    </xf>
    <xf numFmtId="44" fontId="4" fillId="3" borderId="0" xfId="1" applyNumberFormat="1" applyFont="1" applyFill="1" applyAlignment="1">
      <alignment horizontal="left" vertical="center"/>
    </xf>
    <xf numFmtId="44" fontId="3" fillId="0" borderId="23" xfId="1" applyNumberFormat="1" applyFont="1" applyBorder="1" applyAlignment="1">
      <alignment vertical="center"/>
    </xf>
    <xf numFmtId="44" fontId="12" fillId="0" borderId="1" xfId="1" applyNumberFormat="1" applyFont="1" applyBorder="1" applyAlignment="1">
      <alignment horizontal="left" vertical="center"/>
    </xf>
    <xf numFmtId="44" fontId="14" fillId="2" borderId="11" xfId="3" applyNumberFormat="1" applyFont="1" applyFill="1" applyBorder="1" applyAlignment="1" applyProtection="1">
      <alignment horizontal="left" vertical="center"/>
    </xf>
    <xf numFmtId="44" fontId="2" fillId="3" borderId="18" xfId="1" applyNumberFormat="1" applyFont="1" applyFill="1" applyBorder="1" applyAlignment="1">
      <alignment vertical="center"/>
    </xf>
    <xf numFmtId="44" fontId="0" fillId="3" borderId="0" xfId="0" applyNumberFormat="1" applyFill="1"/>
    <xf numFmtId="44" fontId="3" fillId="0" borderId="23" xfId="1" applyNumberFormat="1" applyFont="1" applyBorder="1" applyAlignment="1" applyProtection="1">
      <alignment vertical="center"/>
      <protection locked="0"/>
    </xf>
    <xf numFmtId="44" fontId="3" fillId="0" borderId="5" xfId="1" applyNumberFormat="1" applyFont="1" applyBorder="1" applyAlignment="1" applyProtection="1">
      <alignment vertical="center"/>
      <protection locked="0"/>
    </xf>
    <xf numFmtId="44" fontId="6" fillId="0" borderId="2" xfId="1" applyNumberFormat="1" applyFont="1" applyBorder="1" applyAlignment="1">
      <alignment horizontal="right" vertical="center"/>
    </xf>
    <xf numFmtId="44" fontId="6" fillId="0" borderId="0" xfId="1" applyNumberFormat="1" applyFont="1" applyAlignment="1">
      <alignment horizontal="right" vertical="center"/>
    </xf>
    <xf numFmtId="44" fontId="6" fillId="0" borderId="0" xfId="1" applyNumberFormat="1" applyFont="1" applyAlignment="1">
      <alignment horizontal="left" vertical="center"/>
    </xf>
    <xf numFmtId="44" fontId="6" fillId="0" borderId="33" xfId="1" applyNumberFormat="1" applyFont="1" applyBorder="1" applyAlignment="1">
      <alignment horizontal="left" vertical="center"/>
    </xf>
    <xf numFmtId="44" fontId="6" fillId="0" borderId="3" xfId="1" applyNumberFormat="1" applyFont="1" applyBorder="1" applyAlignment="1">
      <alignment horizontal="left" vertical="center"/>
    </xf>
    <xf numFmtId="44" fontId="3" fillId="0" borderId="5" xfId="1" applyNumberFormat="1" applyFont="1" applyBorder="1" applyAlignment="1">
      <alignment horizontal="left" vertical="center"/>
    </xf>
    <xf numFmtId="44" fontId="8" fillId="4" borderId="24" xfId="1" applyNumberFormat="1" applyFont="1" applyFill="1" applyBorder="1" applyAlignment="1">
      <alignment horizontal="left" vertical="center"/>
    </xf>
    <xf numFmtId="44" fontId="8" fillId="4" borderId="9" xfId="1" applyNumberFormat="1" applyFont="1" applyFill="1" applyBorder="1" applyAlignment="1">
      <alignment horizontal="left" vertical="center"/>
    </xf>
    <xf numFmtId="44" fontId="3" fillId="0" borderId="3" xfId="1" applyNumberFormat="1" applyFont="1" applyBorder="1" applyAlignment="1">
      <alignment horizontal="center" vertical="center"/>
    </xf>
    <xf numFmtId="44" fontId="3" fillId="0" borderId="0" xfId="1" applyNumberFormat="1" applyFont="1" applyAlignment="1">
      <alignment vertical="center"/>
    </xf>
    <xf numFmtId="44" fontId="1" fillId="0" borderId="0" xfId="1" applyNumberFormat="1"/>
    <xf numFmtId="44" fontId="0" fillId="0" borderId="0" xfId="8" applyNumberFormat="1" applyFont="1" applyAlignment="1">
      <alignment horizontal="center"/>
    </xf>
    <xf numFmtId="44" fontId="2" fillId="3" borderId="37" xfId="1" applyNumberFormat="1" applyFont="1" applyFill="1" applyBorder="1" applyAlignment="1">
      <alignment horizontal="right" vertical="center"/>
    </xf>
    <xf numFmtId="44" fontId="3" fillId="3" borderId="37" xfId="8" applyNumberFormat="1" applyFont="1" applyFill="1" applyBorder="1" applyAlignment="1">
      <alignment horizontal="center" vertical="center"/>
    </xf>
    <xf numFmtId="44" fontId="19" fillId="8" borderId="35" xfId="0" applyNumberFormat="1" applyFont="1" applyFill="1" applyBorder="1" applyAlignment="1">
      <alignment horizontal="center"/>
    </xf>
    <xf numFmtId="44" fontId="19" fillId="9" borderId="36" xfId="0" applyNumberFormat="1" applyFont="1" applyFill="1" applyBorder="1"/>
    <xf numFmtId="44" fontId="20" fillId="10" borderId="36" xfId="0" applyNumberFormat="1" applyFont="1" applyFill="1" applyBorder="1"/>
    <xf numFmtId="44" fontId="3" fillId="0" borderId="14" xfId="1" applyNumberFormat="1" applyFont="1" applyBorder="1" applyAlignment="1">
      <alignment horizontal="left" vertical="center"/>
    </xf>
    <xf numFmtId="44" fontId="2" fillId="6" borderId="25" xfId="1" applyNumberFormat="1" applyFont="1" applyFill="1" applyBorder="1" applyAlignment="1">
      <alignment vertical="center"/>
    </xf>
    <xf numFmtId="44" fontId="3" fillId="11" borderId="5" xfId="2" applyFont="1" applyFill="1" applyBorder="1" applyAlignment="1" applyProtection="1">
      <alignment horizontal="left" vertical="center" wrapText="1"/>
      <protection locked="0"/>
    </xf>
    <xf numFmtId="44" fontId="3" fillId="6" borderId="21" xfId="1" applyNumberFormat="1" applyFont="1" applyFill="1" applyBorder="1" applyAlignment="1" applyProtection="1">
      <alignment horizontal="left" vertical="center"/>
      <protection locked="0"/>
    </xf>
    <xf numFmtId="44" fontId="3" fillId="3" borderId="18" xfId="1" applyNumberFormat="1" applyFont="1" applyFill="1" applyBorder="1" applyAlignment="1">
      <alignment vertical="center"/>
    </xf>
    <xf numFmtId="44" fontId="3" fillId="3" borderId="19" xfId="1" applyNumberFormat="1" applyFont="1" applyFill="1" applyBorder="1" applyAlignment="1">
      <alignment vertical="center"/>
    </xf>
    <xf numFmtId="44" fontId="3" fillId="3" borderId="20" xfId="1" applyNumberFormat="1" applyFont="1" applyFill="1" applyBorder="1" applyAlignment="1">
      <alignment vertical="center"/>
    </xf>
    <xf numFmtId="44" fontId="2" fillId="6" borderId="6" xfId="1" applyNumberFormat="1" applyFont="1" applyFill="1" applyBorder="1" applyAlignment="1">
      <alignment vertical="center"/>
    </xf>
    <xf numFmtId="44" fontId="2" fillId="2" borderId="18" xfId="1" applyNumberFormat="1" applyFont="1" applyFill="1" applyBorder="1" applyAlignment="1">
      <alignment vertical="center"/>
    </xf>
    <xf numFmtId="44" fontId="2" fillId="2" borderId="19" xfId="1" applyNumberFormat="1" applyFont="1" applyFill="1" applyBorder="1" applyAlignment="1">
      <alignment vertical="center"/>
    </xf>
    <xf numFmtId="44" fontId="3" fillId="0" borderId="21" xfId="1" applyNumberFormat="1" applyFont="1" applyBorder="1" applyAlignment="1">
      <alignment horizontal="center" vertical="center"/>
    </xf>
    <xf numFmtId="44" fontId="3" fillId="0" borderId="19" xfId="1" applyNumberFormat="1" applyFont="1" applyBorder="1" applyAlignment="1">
      <alignment horizontal="center" vertical="center"/>
    </xf>
    <xf numFmtId="44" fontId="3" fillId="0" borderId="19" xfId="1" applyNumberFormat="1" applyFont="1" applyBorder="1" applyAlignment="1">
      <alignment horizontal="left" vertical="center"/>
    </xf>
    <xf numFmtId="44" fontId="5" fillId="0" borderId="21" xfId="1" applyNumberFormat="1" applyFont="1" applyBorder="1" applyAlignment="1">
      <alignment horizontal="left" vertical="center"/>
    </xf>
    <xf numFmtId="44" fontId="2" fillId="0" borderId="0" xfId="1" applyNumberFormat="1" applyFont="1" applyAlignment="1">
      <alignment horizontal="left" vertical="center"/>
    </xf>
    <xf numFmtId="44" fontId="4" fillId="3" borderId="14" xfId="1" applyNumberFormat="1" applyFont="1" applyFill="1" applyBorder="1" applyAlignment="1">
      <alignment horizontal="left" vertical="center"/>
    </xf>
    <xf numFmtId="44" fontId="3" fillId="0" borderId="19" xfId="1" applyNumberFormat="1" applyFont="1" applyBorder="1" applyAlignment="1">
      <alignment vertical="center"/>
    </xf>
    <xf numFmtId="44" fontId="3" fillId="0" borderId="21" xfId="1" applyNumberFormat="1" applyFont="1" applyBorder="1" applyAlignment="1" applyProtection="1">
      <alignment vertical="center"/>
      <protection locked="0"/>
    </xf>
    <xf numFmtId="44" fontId="3" fillId="0" borderId="21" xfId="1" applyNumberFormat="1" applyFont="1" applyBorder="1" applyAlignment="1">
      <alignment horizontal="left" vertical="center"/>
    </xf>
    <xf numFmtId="44" fontId="3" fillId="6" borderId="37" xfId="8" applyNumberFormat="1" applyFont="1" applyFill="1" applyBorder="1" applyAlignment="1">
      <alignment horizontal="center" vertical="center"/>
    </xf>
    <xf numFmtId="44" fontId="3" fillId="11" borderId="37" xfId="8" applyNumberFormat="1" applyFont="1" applyFill="1" applyBorder="1" applyAlignment="1">
      <alignment horizontal="center" vertical="center"/>
    </xf>
    <xf numFmtId="44" fontId="19" fillId="0" borderId="0" xfId="0" applyNumberFormat="1" applyFont="1" applyAlignment="1">
      <alignment horizontal="center"/>
    </xf>
    <xf numFmtId="44" fontId="20" fillId="13" borderId="36" xfId="0" applyNumberFormat="1" applyFont="1" applyFill="1" applyBorder="1"/>
    <xf numFmtId="44" fontId="20" fillId="0" borderId="0" xfId="0" applyNumberFormat="1" applyFont="1"/>
    <xf numFmtId="2" fontId="3" fillId="6" borderId="5" xfId="1" applyNumberFormat="1" applyFont="1" applyFill="1" applyBorder="1" applyAlignment="1" applyProtection="1">
      <alignment horizontal="left" vertical="center"/>
      <protection locked="0"/>
    </xf>
    <xf numFmtId="2" fontId="3" fillId="6" borderId="5" xfId="1" applyNumberFormat="1" applyFont="1" applyFill="1" applyBorder="1" applyAlignment="1" applyProtection="1">
      <alignment horizontal="right" vertical="center"/>
      <protection locked="0"/>
    </xf>
    <xf numFmtId="2" fontId="5" fillId="6" borderId="5" xfId="1" applyNumberFormat="1" applyFont="1" applyFill="1" applyBorder="1" applyAlignment="1" applyProtection="1">
      <alignment horizontal="left" vertical="center"/>
      <protection locked="0"/>
    </xf>
    <xf numFmtId="0" fontId="5" fillId="6" borderId="5" xfId="1" applyFont="1" applyFill="1" applyBorder="1" applyAlignment="1" applyProtection="1">
      <alignment horizontal="left" vertical="center"/>
      <protection locked="0"/>
    </xf>
    <xf numFmtId="0" fontId="32" fillId="0" borderId="45" xfId="0" applyFont="1" applyBorder="1" applyAlignment="1">
      <alignment horizontal="center" vertical="center"/>
    </xf>
    <xf numFmtId="0" fontId="32" fillId="0" borderId="46" xfId="0" applyFont="1" applyBorder="1" applyAlignment="1">
      <alignment horizontal="center" vertical="center"/>
    </xf>
    <xf numFmtId="0" fontId="3" fillId="11" borderId="2" xfId="148" applyFont="1" applyFill="1" applyBorder="1" applyAlignment="1">
      <alignment horizontal="center"/>
    </xf>
    <xf numFmtId="0" fontId="3" fillId="11" borderId="0" xfId="148" applyFont="1" applyFill="1" applyAlignment="1">
      <alignment horizontal="center"/>
    </xf>
    <xf numFmtId="0" fontId="3" fillId="11" borderId="33" xfId="148" applyFont="1" applyFill="1" applyBorder="1" applyAlignment="1">
      <alignment horizontal="center"/>
    </xf>
    <xf numFmtId="0" fontId="3" fillId="11" borderId="34" xfId="148" applyFont="1" applyFill="1" applyBorder="1" applyAlignment="1">
      <alignment horizontal="center"/>
    </xf>
    <xf numFmtId="0" fontId="3" fillId="11" borderId="39" xfId="148" applyFont="1" applyFill="1" applyBorder="1" applyAlignment="1">
      <alignment horizontal="center"/>
    </xf>
    <xf numFmtId="0" fontId="2" fillId="0" borderId="42" xfId="148" applyFont="1" applyBorder="1" applyAlignment="1">
      <alignment horizontal="center"/>
    </xf>
    <xf numFmtId="0" fontId="2" fillId="0" borderId="3" xfId="148" applyFont="1" applyBorder="1" applyAlignment="1">
      <alignment horizontal="center"/>
    </xf>
    <xf numFmtId="0" fontId="2" fillId="0" borderId="41" xfId="148" applyFont="1" applyBorder="1" applyAlignment="1">
      <alignment horizontal="center"/>
    </xf>
    <xf numFmtId="0" fontId="41" fillId="0" borderId="2" xfId="148" applyFont="1" applyBorder="1" applyAlignment="1">
      <alignment horizontal="center"/>
    </xf>
    <xf numFmtId="0" fontId="41" fillId="0" borderId="0" xfId="148" applyFont="1" applyAlignment="1">
      <alignment horizontal="center"/>
    </xf>
    <xf numFmtId="0" fontId="41" fillId="0" borderId="33" xfId="148" applyFont="1" applyBorder="1" applyAlignment="1">
      <alignment horizontal="center"/>
    </xf>
    <xf numFmtId="0" fontId="3" fillId="11" borderId="40" xfId="148" applyFont="1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18" xfId="1" applyFont="1" applyFill="1" applyBorder="1" applyAlignment="1">
      <alignment horizontal="left" vertical="center" wrapText="1"/>
    </xf>
    <xf numFmtId="0" fontId="2" fillId="3" borderId="19" xfId="1" applyFont="1" applyFill="1" applyBorder="1" applyAlignment="1">
      <alignment horizontal="left" vertical="center" wrapText="1"/>
    </xf>
    <xf numFmtId="0" fontId="2" fillId="3" borderId="20" xfId="1" applyFont="1" applyFill="1" applyBorder="1" applyAlignment="1">
      <alignment horizontal="left" vertical="center" wrapText="1"/>
    </xf>
    <xf numFmtId="44" fontId="3" fillId="6" borderId="4" xfId="1" applyNumberFormat="1" applyFont="1" applyFill="1" applyBorder="1" applyAlignment="1" applyProtection="1">
      <alignment vertical="center"/>
      <protection locked="0"/>
    </xf>
    <xf numFmtId="44" fontId="3" fillId="6" borderId="5" xfId="1" applyNumberFormat="1" applyFont="1" applyFill="1" applyBorder="1" applyAlignment="1" applyProtection="1">
      <alignment vertical="center"/>
      <protection locked="0"/>
    </xf>
    <xf numFmtId="44" fontId="3" fillId="6" borderId="6" xfId="1" applyNumberFormat="1" applyFont="1" applyFill="1" applyBorder="1" applyAlignment="1" applyProtection="1">
      <alignment vertical="center"/>
      <protection locked="0"/>
    </xf>
    <xf numFmtId="44" fontId="2" fillId="3" borderId="21" xfId="1" applyNumberFormat="1" applyFont="1" applyFill="1" applyBorder="1" applyAlignment="1" applyProtection="1">
      <alignment horizontal="center" vertical="center"/>
      <protection locked="0"/>
    </xf>
    <xf numFmtId="44" fontId="2" fillId="3" borderId="19" xfId="1" applyNumberFormat="1" applyFont="1" applyFill="1" applyBorder="1" applyAlignment="1" applyProtection="1">
      <alignment horizontal="center" vertical="center"/>
      <protection locked="0"/>
    </xf>
    <xf numFmtId="44" fontId="2" fillId="3" borderId="23" xfId="1" applyNumberFormat="1" applyFont="1" applyFill="1" applyBorder="1" applyAlignment="1" applyProtection="1">
      <alignment horizontal="center" vertical="center"/>
      <protection locked="0"/>
    </xf>
    <xf numFmtId="44" fontId="2" fillId="3" borderId="25" xfId="1" applyNumberFormat="1" applyFont="1" applyFill="1" applyBorder="1" applyAlignment="1">
      <alignment horizontal="center" vertical="center" wrapText="1"/>
    </xf>
    <xf numFmtId="44" fontId="2" fillId="3" borderId="26" xfId="1" applyNumberFormat="1" applyFont="1" applyFill="1" applyBorder="1" applyAlignment="1">
      <alignment horizontal="center" vertical="center" wrapText="1"/>
    </xf>
    <xf numFmtId="44" fontId="2" fillId="3" borderId="30" xfId="1" applyNumberFormat="1" applyFont="1" applyFill="1" applyBorder="1" applyAlignment="1">
      <alignment horizontal="left" vertical="center" wrapText="1"/>
    </xf>
    <xf numFmtId="44" fontId="2" fillId="3" borderId="31" xfId="1" applyNumberFormat="1" applyFont="1" applyFill="1" applyBorder="1" applyAlignment="1">
      <alignment horizontal="left" vertical="center" wrapText="1"/>
    </xf>
    <xf numFmtId="44" fontId="2" fillId="3" borderId="22" xfId="1" applyNumberFormat="1" applyFont="1" applyFill="1" applyBorder="1" applyAlignment="1">
      <alignment horizontal="left" vertical="center"/>
    </xf>
    <xf numFmtId="44" fontId="2" fillId="3" borderId="32" xfId="1" applyNumberFormat="1" applyFont="1" applyFill="1" applyBorder="1" applyAlignment="1">
      <alignment horizontal="left" vertical="center"/>
    </xf>
    <xf numFmtId="44" fontId="9" fillId="3" borderId="22" xfId="3" applyNumberFormat="1" applyFont="1" applyFill="1" applyBorder="1" applyAlignment="1" applyProtection="1">
      <alignment horizontal="left" vertical="center" wrapText="1"/>
    </xf>
    <xf numFmtId="44" fontId="9" fillId="3" borderId="32" xfId="3" applyNumberFormat="1" applyFont="1" applyFill="1" applyBorder="1" applyAlignment="1" applyProtection="1">
      <alignment horizontal="left" vertical="center" wrapText="1"/>
    </xf>
    <xf numFmtId="44" fontId="3" fillId="6" borderId="4" xfId="9" applyFont="1" applyFill="1" applyBorder="1" applyAlignment="1" applyProtection="1">
      <alignment horizontal="left" vertical="center"/>
      <protection locked="0"/>
    </xf>
    <xf numFmtId="44" fontId="3" fillId="6" borderId="5" xfId="9" applyFont="1" applyFill="1" applyBorder="1" applyAlignment="1" applyProtection="1">
      <alignment horizontal="left" vertical="center"/>
      <protection locked="0"/>
    </xf>
    <xf numFmtId="44" fontId="3" fillId="6" borderId="6" xfId="9" applyFont="1" applyFill="1" applyBorder="1" applyAlignment="1" applyProtection="1">
      <alignment horizontal="left" vertical="center"/>
      <protection locked="0"/>
    </xf>
    <xf numFmtId="44" fontId="2" fillId="3" borderId="5" xfId="1" applyNumberFormat="1" applyFont="1" applyFill="1" applyBorder="1" applyAlignment="1">
      <alignment horizontal="left" vertical="center" wrapText="1"/>
    </xf>
    <xf numFmtId="44" fontId="2" fillId="3" borderId="21" xfId="1" applyNumberFormat="1" applyFont="1" applyFill="1" applyBorder="1" applyAlignment="1">
      <alignment horizontal="center" vertical="center"/>
    </xf>
    <xf numFmtId="44" fontId="2" fillId="3" borderId="19" xfId="1" applyNumberFormat="1" applyFont="1" applyFill="1" applyBorder="1" applyAlignment="1">
      <alignment horizontal="center" vertical="center"/>
    </xf>
    <xf numFmtId="44" fontId="2" fillId="3" borderId="23" xfId="1" applyNumberFormat="1" applyFont="1" applyFill="1" applyBorder="1" applyAlignment="1">
      <alignment horizontal="center" vertical="center"/>
    </xf>
    <xf numFmtId="44" fontId="2" fillId="3" borderId="4" xfId="1" applyNumberFormat="1" applyFont="1" applyFill="1" applyBorder="1" applyAlignment="1">
      <alignment horizontal="left" vertical="center"/>
    </xf>
    <xf numFmtId="44" fontId="2" fillId="3" borderId="5" xfId="1" applyNumberFormat="1" applyFont="1" applyFill="1" applyBorder="1" applyAlignment="1">
      <alignment horizontal="left" vertical="center"/>
    </xf>
    <xf numFmtId="44" fontId="2" fillId="5" borderId="5" xfId="1" applyNumberFormat="1" applyFont="1" applyFill="1" applyBorder="1" applyAlignment="1">
      <alignment horizontal="center" vertical="center"/>
    </xf>
    <xf numFmtId="44" fontId="3" fillId="3" borderId="29" xfId="1" applyNumberFormat="1" applyFont="1" applyFill="1" applyBorder="1" applyAlignment="1">
      <alignment horizontal="center" vertical="center"/>
    </xf>
    <xf numFmtId="44" fontId="3" fillId="3" borderId="14" xfId="1" applyNumberFormat="1" applyFont="1" applyFill="1" applyBorder="1" applyAlignment="1">
      <alignment horizontal="center" vertical="center"/>
    </xf>
    <xf numFmtId="44" fontId="3" fillId="3" borderId="15" xfId="1" applyNumberFormat="1" applyFont="1" applyFill="1" applyBorder="1" applyAlignment="1">
      <alignment horizontal="center" vertical="center"/>
    </xf>
    <xf numFmtId="44" fontId="3" fillId="3" borderId="27" xfId="1" applyNumberFormat="1" applyFont="1" applyFill="1" applyBorder="1" applyAlignment="1">
      <alignment horizontal="center" vertical="center"/>
    </xf>
    <xf numFmtId="44" fontId="3" fillId="3" borderId="16" xfId="1" applyNumberFormat="1" applyFont="1" applyFill="1" applyBorder="1" applyAlignment="1">
      <alignment horizontal="center" vertical="center"/>
    </xf>
    <xf numFmtId="44" fontId="3" fillId="3" borderId="17" xfId="1" applyNumberFormat="1" applyFont="1" applyFill="1" applyBorder="1" applyAlignment="1">
      <alignment horizontal="center" vertical="center"/>
    </xf>
    <xf numFmtId="49" fontId="5" fillId="0" borderId="18" xfId="1" applyNumberFormat="1" applyFont="1" applyBorder="1" applyAlignment="1">
      <alignment horizontal="left" vertical="center"/>
    </xf>
    <xf numFmtId="0" fontId="5" fillId="0" borderId="19" xfId="1" applyFont="1" applyBorder="1" applyAlignment="1">
      <alignment horizontal="left" vertical="center"/>
    </xf>
    <xf numFmtId="0" fontId="5" fillId="0" borderId="23" xfId="1" applyFont="1" applyBorder="1" applyAlignment="1">
      <alignment horizontal="left" vertical="center"/>
    </xf>
    <xf numFmtId="44" fontId="2" fillId="3" borderId="18" xfId="1" applyNumberFormat="1" applyFont="1" applyFill="1" applyBorder="1" applyAlignment="1">
      <alignment horizontal="center" vertical="center"/>
    </xf>
    <xf numFmtId="44" fontId="2" fillId="3" borderId="20" xfId="1" applyNumberFormat="1" applyFont="1" applyFill="1" applyBorder="1" applyAlignment="1">
      <alignment horizontal="center" vertical="center"/>
    </xf>
    <xf numFmtId="164" fontId="5" fillId="6" borderId="18" xfId="1" applyNumberFormat="1" applyFont="1" applyFill="1" applyBorder="1" applyAlignment="1" applyProtection="1">
      <alignment horizontal="left" vertical="center"/>
      <protection locked="0"/>
    </xf>
    <xf numFmtId="164" fontId="5" fillId="6" borderId="19" xfId="1" applyNumberFormat="1" applyFont="1" applyFill="1" applyBorder="1" applyAlignment="1" applyProtection="1">
      <alignment horizontal="left" vertical="center"/>
      <protection locked="0"/>
    </xf>
    <xf numFmtId="164" fontId="5" fillId="6" borderId="20" xfId="1" applyNumberFormat="1" applyFont="1" applyFill="1" applyBorder="1" applyAlignment="1" applyProtection="1">
      <alignment horizontal="left" vertical="center"/>
      <protection locked="0"/>
    </xf>
    <xf numFmtId="0" fontId="8" fillId="4" borderId="7" xfId="1" applyFont="1" applyFill="1" applyBorder="1" applyAlignment="1">
      <alignment horizontal="right" vertical="center"/>
    </xf>
    <xf numFmtId="0" fontId="8" fillId="4" borderId="8" xfId="1" applyFont="1" applyFill="1" applyBorder="1" applyAlignment="1">
      <alignment horizontal="right" vertical="center"/>
    </xf>
    <xf numFmtId="0" fontId="8" fillId="4" borderId="9" xfId="1" applyFont="1" applyFill="1" applyBorder="1" applyAlignment="1">
      <alignment horizontal="right" vertical="center"/>
    </xf>
    <xf numFmtId="0" fontId="2" fillId="0" borderId="21" xfId="1" applyFont="1" applyBorder="1" applyAlignment="1">
      <alignment horizontal="right" vertical="center"/>
    </xf>
    <xf numFmtId="0" fontId="2" fillId="0" borderId="23" xfId="1" applyFont="1" applyBorder="1" applyAlignment="1">
      <alignment horizontal="right" vertical="center"/>
    </xf>
    <xf numFmtId="0" fontId="3" fillId="6" borderId="21" xfId="1" applyFont="1" applyFill="1" applyBorder="1" applyAlignment="1" applyProtection="1">
      <alignment horizontal="left" vertical="center" wrapText="1"/>
      <protection locked="0"/>
    </xf>
    <xf numFmtId="0" fontId="3" fillId="6" borderId="19" xfId="1" applyFont="1" applyFill="1" applyBorder="1" applyAlignment="1" applyProtection="1">
      <alignment horizontal="left" vertical="center" wrapText="1"/>
      <protection locked="0"/>
    </xf>
    <xf numFmtId="0" fontId="3" fillId="6" borderId="20" xfId="1" applyFont="1" applyFill="1" applyBorder="1" applyAlignment="1" applyProtection="1">
      <alignment horizontal="left" vertical="center" wrapText="1"/>
      <protection locked="0"/>
    </xf>
    <xf numFmtId="0" fontId="6" fillId="4" borderId="7" xfId="1" applyFont="1" applyFill="1" applyBorder="1" applyAlignment="1">
      <alignment horizontal="right" vertical="center"/>
    </xf>
    <xf numFmtId="0" fontId="6" fillId="4" borderId="8" xfId="1" applyFont="1" applyFill="1" applyBorder="1" applyAlignment="1">
      <alignment horizontal="right" vertical="center"/>
    </xf>
    <xf numFmtId="0" fontId="6" fillId="4" borderId="9" xfId="1" applyFont="1" applyFill="1" applyBorder="1" applyAlignment="1">
      <alignment horizontal="right" vertical="center"/>
    </xf>
    <xf numFmtId="49" fontId="5" fillId="6" borderId="4" xfId="1" applyNumberFormat="1" applyFont="1" applyFill="1" applyBorder="1" applyAlignment="1" applyProtection="1">
      <alignment vertical="center" wrapText="1"/>
      <protection locked="0"/>
    </xf>
    <xf numFmtId="49" fontId="5" fillId="6" borderId="5" xfId="1" applyNumberFormat="1" applyFont="1" applyFill="1" applyBorder="1" applyAlignment="1" applyProtection="1">
      <alignment vertical="center" wrapText="1"/>
      <protection locked="0"/>
    </xf>
    <xf numFmtId="49" fontId="5" fillId="6" borderId="6" xfId="1" applyNumberFormat="1" applyFont="1" applyFill="1" applyBorder="1" applyAlignment="1" applyProtection="1">
      <alignment vertical="center" wrapText="1"/>
      <protection locked="0"/>
    </xf>
    <xf numFmtId="0" fontId="3" fillId="0" borderId="4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6" fillId="0" borderId="3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2" fillId="3" borderId="18" xfId="1" applyFont="1" applyFill="1" applyBorder="1" applyAlignment="1">
      <alignment horizontal="left" vertical="center"/>
    </xf>
    <xf numFmtId="0" fontId="2" fillId="3" borderId="19" xfId="1" applyFont="1" applyFill="1" applyBorder="1" applyAlignment="1">
      <alignment horizontal="left" vertical="center"/>
    </xf>
    <xf numFmtId="0" fontId="2" fillId="3" borderId="20" xfId="1" applyFont="1" applyFill="1" applyBorder="1" applyAlignment="1">
      <alignment horizontal="left" vertical="center"/>
    </xf>
    <xf numFmtId="0" fontId="2" fillId="3" borderId="19" xfId="1" applyFont="1" applyFill="1" applyBorder="1" applyAlignment="1">
      <alignment horizontal="center" vertical="center"/>
    </xf>
    <xf numFmtId="0" fontId="2" fillId="3" borderId="20" xfId="1" applyFont="1" applyFill="1" applyBorder="1" applyAlignment="1">
      <alignment horizontal="center" vertical="center"/>
    </xf>
    <xf numFmtId="44" fontId="2" fillId="2" borderId="10" xfId="1" applyNumberFormat="1" applyFont="1" applyFill="1" applyBorder="1" applyAlignment="1">
      <alignment horizontal="left" vertical="center"/>
    </xf>
    <xf numFmtId="44" fontId="2" fillId="2" borderId="11" xfId="1" applyNumberFormat="1" applyFont="1" applyFill="1" applyBorder="1" applyAlignment="1">
      <alignment horizontal="left" vertical="center"/>
    </xf>
    <xf numFmtId="44" fontId="2" fillId="2" borderId="12" xfId="1" applyNumberFormat="1" applyFont="1" applyFill="1" applyBorder="1" applyAlignment="1">
      <alignment horizontal="left" vertical="center"/>
    </xf>
    <xf numFmtId="44" fontId="2" fillId="2" borderId="18" xfId="1" applyNumberFormat="1" applyFont="1" applyFill="1" applyBorder="1" applyAlignment="1">
      <alignment horizontal="left" vertical="center"/>
    </xf>
    <xf numFmtId="44" fontId="2" fillId="2" borderId="19" xfId="1" applyNumberFormat="1" applyFont="1" applyFill="1" applyBorder="1" applyAlignment="1">
      <alignment horizontal="left" vertical="center"/>
    </xf>
    <xf numFmtId="49" fontId="2" fillId="2" borderId="10" xfId="1" applyNumberFormat="1" applyFont="1" applyFill="1" applyBorder="1" applyAlignment="1">
      <alignment horizontal="left" vertical="center"/>
    </xf>
    <xf numFmtId="49" fontId="2" fillId="2" borderId="11" xfId="1" applyNumberFormat="1" applyFont="1" applyFill="1" applyBorder="1" applyAlignment="1">
      <alignment horizontal="left" vertical="center"/>
    </xf>
    <xf numFmtId="49" fontId="2" fillId="2" borderId="12" xfId="1" applyNumberFormat="1" applyFont="1" applyFill="1" applyBorder="1" applyAlignment="1">
      <alignment horizontal="left" vertical="center"/>
    </xf>
    <xf numFmtId="0" fontId="2" fillId="2" borderId="10" xfId="1" applyFont="1" applyFill="1" applyBorder="1" applyAlignment="1">
      <alignment horizontal="left" vertical="center"/>
    </xf>
    <xf numFmtId="0" fontId="2" fillId="2" borderId="11" xfId="1" applyFont="1" applyFill="1" applyBorder="1" applyAlignment="1">
      <alignment horizontal="left" vertical="center"/>
    </xf>
    <xf numFmtId="0" fontId="2" fillId="2" borderId="3" xfId="1" applyFont="1" applyFill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5" fillId="6" borderId="18" xfId="1" applyFont="1" applyFill="1" applyBorder="1" applyAlignment="1" applyProtection="1">
      <alignment horizontal="left" vertical="center"/>
      <protection locked="0"/>
    </xf>
    <xf numFmtId="0" fontId="5" fillId="6" borderId="19" xfId="1" applyFont="1" applyFill="1" applyBorder="1" applyAlignment="1" applyProtection="1">
      <alignment horizontal="left" vertical="center"/>
      <protection locked="0"/>
    </xf>
    <xf numFmtId="0" fontId="5" fillId="6" borderId="20" xfId="1" applyFont="1" applyFill="1" applyBorder="1" applyAlignment="1" applyProtection="1">
      <alignment horizontal="left" vertical="center"/>
      <protection locked="0"/>
    </xf>
    <xf numFmtId="164" fontId="3" fillId="6" borderId="18" xfId="1" applyNumberFormat="1" applyFont="1" applyFill="1" applyBorder="1" applyAlignment="1" applyProtection="1">
      <alignment horizontal="left" vertical="center"/>
      <protection locked="0"/>
    </xf>
    <xf numFmtId="164" fontId="3" fillId="6" borderId="19" xfId="1" applyNumberFormat="1" applyFont="1" applyFill="1" applyBorder="1" applyAlignment="1" applyProtection="1">
      <alignment horizontal="left" vertical="center"/>
      <protection locked="0"/>
    </xf>
    <xf numFmtId="164" fontId="3" fillId="6" borderId="20" xfId="1" applyNumberFormat="1" applyFont="1" applyFill="1" applyBorder="1" applyAlignment="1" applyProtection="1">
      <alignment horizontal="left" vertical="center"/>
      <protection locked="0"/>
    </xf>
    <xf numFmtId="44" fontId="2" fillId="3" borderId="6" xfId="1" applyNumberFormat="1" applyFont="1" applyFill="1" applyBorder="1" applyAlignment="1">
      <alignment horizontal="left" vertical="center" wrapText="1"/>
    </xf>
    <xf numFmtId="44" fontId="2" fillId="3" borderId="4" xfId="1" applyNumberFormat="1" applyFont="1" applyFill="1" applyBorder="1" applyAlignment="1">
      <alignment horizontal="left" vertical="center" wrapText="1"/>
    </xf>
    <xf numFmtId="49" fontId="3" fillId="6" borderId="18" xfId="1" applyNumberFormat="1" applyFont="1" applyFill="1" applyBorder="1" applyAlignment="1" applyProtection="1">
      <alignment horizontal="left" vertical="center" wrapText="1"/>
      <protection locked="0"/>
    </xf>
    <xf numFmtId="49" fontId="3" fillId="6" borderId="19" xfId="1" applyNumberFormat="1" applyFont="1" applyFill="1" applyBorder="1" applyAlignment="1" applyProtection="1">
      <alignment horizontal="left" vertical="center" wrapText="1"/>
      <protection locked="0"/>
    </xf>
    <xf numFmtId="49" fontId="3" fillId="6" borderId="20" xfId="1" applyNumberFormat="1" applyFont="1" applyFill="1" applyBorder="1" applyAlignment="1" applyProtection="1">
      <alignment horizontal="left" vertical="center" wrapText="1"/>
      <protection locked="0"/>
    </xf>
    <xf numFmtId="44" fontId="6" fillId="4" borderId="7" xfId="1" applyNumberFormat="1" applyFont="1" applyFill="1" applyBorder="1" applyAlignment="1">
      <alignment horizontal="right" vertical="center"/>
    </xf>
    <xf numFmtId="44" fontId="6" fillId="4" borderId="8" xfId="1" applyNumberFormat="1" applyFont="1" applyFill="1" applyBorder="1" applyAlignment="1">
      <alignment horizontal="right" vertical="center"/>
    </xf>
    <xf numFmtId="44" fontId="6" fillId="4" borderId="9" xfId="1" applyNumberFormat="1" applyFont="1" applyFill="1" applyBorder="1" applyAlignment="1">
      <alignment horizontal="right" vertical="center"/>
    </xf>
    <xf numFmtId="49" fontId="3" fillId="6" borderId="27" xfId="1" applyNumberFormat="1" applyFont="1" applyFill="1" applyBorder="1" applyAlignment="1" applyProtection="1">
      <alignment horizontal="left" vertical="center" wrapText="1"/>
      <protection locked="0"/>
    </xf>
    <xf numFmtId="49" fontId="3" fillId="6" borderId="16" xfId="1" applyNumberFormat="1" applyFont="1" applyFill="1" applyBorder="1" applyAlignment="1" applyProtection="1">
      <alignment horizontal="left" vertical="center" wrapText="1"/>
      <protection locked="0"/>
    </xf>
    <xf numFmtId="49" fontId="3" fillId="6" borderId="17" xfId="1" applyNumberFormat="1" applyFont="1" applyFill="1" applyBorder="1" applyAlignment="1" applyProtection="1">
      <alignment horizontal="left" vertical="center" wrapText="1"/>
      <protection locked="0"/>
    </xf>
    <xf numFmtId="0" fontId="2" fillId="3" borderId="1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4" borderId="7" xfId="1" applyFont="1" applyFill="1" applyBorder="1" applyAlignment="1">
      <alignment horizontal="right" vertical="center"/>
    </xf>
    <xf numFmtId="0" fontId="2" fillId="4" borderId="8" xfId="1" applyFont="1" applyFill="1" applyBorder="1" applyAlignment="1">
      <alignment horizontal="right" vertical="center"/>
    </xf>
    <xf numFmtId="0" fontId="2" fillId="4" borderId="9" xfId="1" applyFont="1" applyFill="1" applyBorder="1" applyAlignment="1">
      <alignment horizontal="right" vertical="center"/>
    </xf>
    <xf numFmtId="165" fontId="3" fillId="7" borderId="29" xfId="2" applyNumberFormat="1" applyFont="1" applyFill="1" applyBorder="1" applyAlignment="1" applyProtection="1">
      <alignment vertical="center"/>
      <protection locked="0"/>
    </xf>
    <xf numFmtId="165" fontId="3" fillId="7" borderId="14" xfId="2" applyNumberFormat="1" applyFont="1" applyFill="1" applyBorder="1" applyAlignment="1" applyProtection="1">
      <alignment vertical="center"/>
      <protection locked="0"/>
    </xf>
    <xf numFmtId="165" fontId="3" fillId="7" borderId="15" xfId="2" applyNumberFormat="1" applyFont="1" applyFill="1" applyBorder="1" applyAlignment="1" applyProtection="1">
      <alignment vertical="center"/>
      <protection locked="0"/>
    </xf>
    <xf numFmtId="44" fontId="6" fillId="0" borderId="1" xfId="1" applyNumberFormat="1" applyFont="1" applyBorder="1" applyAlignment="1">
      <alignment horizontal="center" vertical="center"/>
    </xf>
    <xf numFmtId="44" fontId="3" fillId="0" borderId="4" xfId="1" applyNumberFormat="1" applyFont="1" applyBorder="1" applyAlignment="1">
      <alignment horizontal="left" vertical="center"/>
    </xf>
    <xf numFmtId="44" fontId="3" fillId="0" borderId="5" xfId="1" applyNumberFormat="1" applyFont="1" applyBorder="1" applyAlignment="1">
      <alignment horizontal="left" vertical="center"/>
    </xf>
    <xf numFmtId="44" fontId="3" fillId="0" borderId="6" xfId="1" applyNumberFormat="1" applyFont="1" applyBorder="1" applyAlignment="1">
      <alignment horizontal="left" vertical="center"/>
    </xf>
    <xf numFmtId="44" fontId="2" fillId="0" borderId="21" xfId="1" applyNumberFormat="1" applyFont="1" applyBorder="1" applyAlignment="1">
      <alignment horizontal="right" vertical="center"/>
    </xf>
    <xf numFmtId="44" fontId="2" fillId="0" borderId="23" xfId="1" applyNumberFormat="1" applyFont="1" applyBorder="1" applyAlignment="1">
      <alignment horizontal="right" vertical="center"/>
    </xf>
    <xf numFmtId="44" fontId="3" fillId="6" borderId="21" xfId="1" applyNumberFormat="1" applyFont="1" applyFill="1" applyBorder="1" applyAlignment="1" applyProtection="1">
      <alignment horizontal="left" vertical="center" wrapText="1"/>
      <protection locked="0"/>
    </xf>
    <xf numFmtId="44" fontId="3" fillId="6" borderId="19" xfId="1" applyNumberFormat="1" applyFont="1" applyFill="1" applyBorder="1" applyAlignment="1" applyProtection="1">
      <alignment horizontal="left" vertical="center" wrapText="1"/>
      <protection locked="0"/>
    </xf>
    <xf numFmtId="44" fontId="3" fillId="6" borderId="20" xfId="1" applyNumberFormat="1" applyFont="1" applyFill="1" applyBorder="1" applyAlignment="1" applyProtection="1">
      <alignment horizontal="left" vertical="center" wrapText="1"/>
      <protection locked="0"/>
    </xf>
    <xf numFmtId="44" fontId="8" fillId="4" borderId="7" xfId="1" applyNumberFormat="1" applyFont="1" applyFill="1" applyBorder="1" applyAlignment="1">
      <alignment horizontal="right" vertical="center"/>
    </xf>
    <xf numFmtId="44" fontId="8" fillId="4" borderId="8" xfId="1" applyNumberFormat="1" applyFont="1" applyFill="1" applyBorder="1" applyAlignment="1">
      <alignment horizontal="right" vertical="center"/>
    </xf>
    <xf numFmtId="44" fontId="8" fillId="4" borderId="9" xfId="1" applyNumberFormat="1" applyFont="1" applyFill="1" applyBorder="1" applyAlignment="1">
      <alignment horizontal="right" vertical="center"/>
    </xf>
    <xf numFmtId="44" fontId="2" fillId="3" borderId="18" xfId="1" applyNumberFormat="1" applyFont="1" applyFill="1" applyBorder="1" applyAlignment="1">
      <alignment horizontal="left" vertical="center"/>
    </xf>
    <xf numFmtId="44" fontId="2" fillId="3" borderId="19" xfId="1" applyNumberFormat="1" applyFont="1" applyFill="1" applyBorder="1" applyAlignment="1">
      <alignment horizontal="left" vertical="center"/>
    </xf>
    <xf numFmtId="44" fontId="2" fillId="3" borderId="20" xfId="1" applyNumberFormat="1" applyFont="1" applyFill="1" applyBorder="1" applyAlignment="1">
      <alignment horizontal="left" vertical="center"/>
    </xf>
    <xf numFmtId="44" fontId="5" fillId="6" borderId="18" xfId="1" applyNumberFormat="1" applyFont="1" applyFill="1" applyBorder="1" applyAlignment="1" applyProtection="1">
      <alignment horizontal="left" vertical="center"/>
      <protection locked="0"/>
    </xf>
    <xf numFmtId="44" fontId="5" fillId="6" borderId="19" xfId="1" applyNumberFormat="1" applyFont="1" applyFill="1" applyBorder="1" applyAlignment="1" applyProtection="1">
      <alignment horizontal="left" vertical="center"/>
      <protection locked="0"/>
    </xf>
    <xf numFmtId="44" fontId="5" fillId="6" borderId="20" xfId="1" applyNumberFormat="1" applyFont="1" applyFill="1" applyBorder="1" applyAlignment="1" applyProtection="1">
      <alignment horizontal="left" vertical="center"/>
      <protection locked="0"/>
    </xf>
    <xf numFmtId="44" fontId="0" fillId="3" borderId="18" xfId="0" applyNumberFormat="1" applyFill="1" applyBorder="1" applyAlignment="1">
      <alignment horizontal="center"/>
    </xf>
    <xf numFmtId="44" fontId="0" fillId="3" borderId="19" xfId="0" applyNumberFormat="1" applyFill="1" applyBorder="1" applyAlignment="1">
      <alignment horizontal="center"/>
    </xf>
    <xf numFmtId="44" fontId="0" fillId="3" borderId="20" xfId="0" applyNumberFormat="1" applyFill="1" applyBorder="1" applyAlignment="1">
      <alignment horizontal="center"/>
    </xf>
    <xf numFmtId="44" fontId="3" fillId="7" borderId="29" xfId="2" applyFont="1" applyFill="1" applyBorder="1" applyAlignment="1" applyProtection="1">
      <alignment vertical="center"/>
      <protection locked="0"/>
    </xf>
    <xf numFmtId="44" fontId="3" fillId="7" borderId="14" xfId="2" applyFont="1" applyFill="1" applyBorder="1" applyAlignment="1" applyProtection="1">
      <alignment vertical="center"/>
      <protection locked="0"/>
    </xf>
    <xf numFmtId="44" fontId="3" fillId="7" borderId="15" xfId="2" applyFont="1" applyFill="1" applyBorder="1" applyAlignment="1" applyProtection="1">
      <alignment vertical="center"/>
      <protection locked="0"/>
    </xf>
    <xf numFmtId="44" fontId="3" fillId="6" borderId="18" xfId="1" applyNumberFormat="1" applyFont="1" applyFill="1" applyBorder="1" applyAlignment="1" applyProtection="1">
      <alignment horizontal="left" vertical="center" wrapText="1"/>
      <protection locked="0"/>
    </xf>
    <xf numFmtId="44" fontId="5" fillId="0" borderId="18" xfId="1" applyNumberFormat="1" applyFont="1" applyBorder="1" applyAlignment="1">
      <alignment horizontal="left" vertical="center"/>
    </xf>
    <xf numFmtId="44" fontId="5" fillId="0" borderId="19" xfId="1" applyNumberFormat="1" applyFont="1" applyBorder="1" applyAlignment="1">
      <alignment horizontal="left" vertical="center"/>
    </xf>
    <xf numFmtId="44" fontId="5" fillId="0" borderId="23" xfId="1" applyNumberFormat="1" applyFont="1" applyBorder="1" applyAlignment="1">
      <alignment horizontal="left" vertical="center"/>
    </xf>
    <xf numFmtId="44" fontId="3" fillId="6" borderId="27" xfId="1" applyNumberFormat="1" applyFont="1" applyFill="1" applyBorder="1" applyAlignment="1" applyProtection="1">
      <alignment horizontal="left" vertical="center" wrapText="1"/>
      <protection locked="0"/>
    </xf>
    <xf numFmtId="44" fontId="3" fillId="6" borderId="16" xfId="1" applyNumberFormat="1" applyFont="1" applyFill="1" applyBorder="1" applyAlignment="1" applyProtection="1">
      <alignment horizontal="left" vertical="center" wrapText="1"/>
      <protection locked="0"/>
    </xf>
    <xf numFmtId="44" fontId="3" fillId="6" borderId="17" xfId="1" applyNumberFormat="1" applyFont="1" applyFill="1" applyBorder="1" applyAlignment="1" applyProtection="1">
      <alignment horizontal="left" vertical="center" wrapText="1"/>
      <protection locked="0"/>
    </xf>
    <xf numFmtId="44" fontId="2" fillId="3" borderId="18" xfId="1" applyNumberFormat="1" applyFont="1" applyFill="1" applyBorder="1" applyAlignment="1">
      <alignment horizontal="left" vertical="center" wrapText="1"/>
    </xf>
    <xf numFmtId="44" fontId="2" fillId="3" borderId="19" xfId="1" applyNumberFormat="1" applyFont="1" applyFill="1" applyBorder="1" applyAlignment="1">
      <alignment horizontal="left" vertical="center" wrapText="1"/>
    </xf>
    <xf numFmtId="44" fontId="2" fillId="3" borderId="20" xfId="1" applyNumberFormat="1" applyFont="1" applyFill="1" applyBorder="1" applyAlignment="1">
      <alignment horizontal="left" vertical="center" wrapText="1"/>
    </xf>
    <xf numFmtId="44" fontId="2" fillId="2" borderId="3" xfId="1" applyNumberFormat="1" applyFont="1" applyFill="1" applyBorder="1" applyAlignment="1">
      <alignment horizontal="left" vertical="center"/>
    </xf>
    <xf numFmtId="44" fontId="2" fillId="3" borderId="13" xfId="1" applyNumberFormat="1" applyFont="1" applyFill="1" applyBorder="1" applyAlignment="1">
      <alignment horizontal="center" vertical="center"/>
    </xf>
    <xf numFmtId="44" fontId="2" fillId="3" borderId="14" xfId="1" applyNumberFormat="1" applyFont="1" applyFill="1" applyBorder="1" applyAlignment="1">
      <alignment horizontal="center" vertical="center"/>
    </xf>
    <xf numFmtId="44" fontId="2" fillId="3" borderId="15" xfId="1" applyNumberFormat="1" applyFont="1" applyFill="1" applyBorder="1" applyAlignment="1">
      <alignment horizontal="center" vertical="center"/>
    </xf>
    <xf numFmtId="44" fontId="6" fillId="0" borderId="1" xfId="1" applyNumberFormat="1" applyFont="1" applyBorder="1" applyAlignment="1">
      <alignment horizontal="left" vertical="center"/>
    </xf>
    <xf numFmtId="44" fontId="5" fillId="6" borderId="4" xfId="1" applyNumberFormat="1" applyFont="1" applyFill="1" applyBorder="1" applyAlignment="1" applyProtection="1">
      <alignment vertical="center" wrapText="1"/>
      <protection locked="0"/>
    </xf>
    <xf numFmtId="44" fontId="5" fillId="6" borderId="5" xfId="1" applyNumberFormat="1" applyFont="1" applyFill="1" applyBorder="1" applyAlignment="1" applyProtection="1">
      <alignment vertical="center" wrapText="1"/>
      <protection locked="0"/>
    </xf>
    <xf numFmtId="44" fontId="5" fillId="6" borderId="6" xfId="1" applyNumberFormat="1" applyFont="1" applyFill="1" applyBorder="1" applyAlignment="1" applyProtection="1">
      <alignment vertical="center" wrapText="1"/>
      <protection locked="0"/>
    </xf>
    <xf numFmtId="44" fontId="2" fillId="4" borderId="7" xfId="1" applyNumberFormat="1" applyFont="1" applyFill="1" applyBorder="1" applyAlignment="1">
      <alignment horizontal="right" vertical="center"/>
    </xf>
    <xf numFmtId="44" fontId="2" fillId="4" borderId="8" xfId="1" applyNumberFormat="1" applyFont="1" applyFill="1" applyBorder="1" applyAlignment="1">
      <alignment horizontal="right" vertical="center"/>
    </xf>
    <xf numFmtId="44" fontId="2" fillId="4" borderId="9" xfId="1" applyNumberFormat="1" applyFont="1" applyFill="1" applyBorder="1" applyAlignment="1">
      <alignment horizontal="right" vertical="center"/>
    </xf>
    <xf numFmtId="44" fontId="2" fillId="0" borderId="1" xfId="1" applyNumberFormat="1" applyFont="1" applyBorder="1" applyAlignment="1">
      <alignment horizontal="center" vertical="center"/>
    </xf>
    <xf numFmtId="44" fontId="6" fillId="0" borderId="3" xfId="1" applyNumberFormat="1" applyFont="1" applyBorder="1" applyAlignment="1">
      <alignment horizontal="center" vertical="center"/>
    </xf>
    <xf numFmtId="44" fontId="3" fillId="6" borderId="18" xfId="1" applyNumberFormat="1" applyFont="1" applyFill="1" applyBorder="1" applyAlignment="1" applyProtection="1">
      <alignment horizontal="left" vertical="center"/>
      <protection locked="0"/>
    </xf>
    <xf numFmtId="44" fontId="3" fillId="6" borderId="19" xfId="1" applyNumberFormat="1" applyFont="1" applyFill="1" applyBorder="1" applyAlignment="1" applyProtection="1">
      <alignment horizontal="left" vertical="center"/>
      <protection locked="0"/>
    </xf>
    <xf numFmtId="44" fontId="3" fillId="6" borderId="20" xfId="1" applyNumberFormat="1" applyFont="1" applyFill="1" applyBorder="1" applyAlignment="1" applyProtection="1">
      <alignment horizontal="left" vertical="center"/>
      <protection locked="0"/>
    </xf>
    <xf numFmtId="44" fontId="3" fillId="11" borderId="4" xfId="9" applyFont="1" applyFill="1" applyBorder="1" applyAlignment="1" applyProtection="1">
      <alignment horizontal="left" vertical="center"/>
      <protection locked="0"/>
    </xf>
    <xf numFmtId="44" fontId="3" fillId="11" borderId="5" xfId="9" applyFont="1" applyFill="1" applyBorder="1" applyAlignment="1" applyProtection="1">
      <alignment horizontal="left" vertical="center"/>
      <protection locked="0"/>
    </xf>
    <xf numFmtId="44" fontId="3" fillId="11" borderId="6" xfId="9" applyFont="1" applyFill="1" applyBorder="1" applyAlignment="1" applyProtection="1">
      <alignment horizontal="left" vertical="center"/>
      <protection locked="0"/>
    </xf>
    <xf numFmtId="44" fontId="3" fillId="3" borderId="21" xfId="1" applyNumberFormat="1" applyFont="1" applyFill="1" applyBorder="1" applyAlignment="1">
      <alignment horizontal="center" vertical="center"/>
    </xf>
    <xf numFmtId="44" fontId="3" fillId="3" borderId="19" xfId="1" applyNumberFormat="1" applyFont="1" applyFill="1" applyBorder="1" applyAlignment="1">
      <alignment horizontal="center" vertical="center"/>
    </xf>
    <xf numFmtId="44" fontId="3" fillId="3" borderId="20" xfId="1" applyNumberFormat="1" applyFont="1" applyFill="1" applyBorder="1" applyAlignment="1">
      <alignment horizontal="center" vertical="center"/>
    </xf>
    <xf numFmtId="44" fontId="9" fillId="2" borderId="10" xfId="3" applyNumberFormat="1" applyFont="1" applyFill="1" applyBorder="1" applyAlignment="1" applyProtection="1">
      <alignment horizontal="center" vertical="center"/>
    </xf>
    <xf numFmtId="44" fontId="9" fillId="2" borderId="11" xfId="3" applyNumberFormat="1" applyFont="1" applyFill="1" applyBorder="1" applyAlignment="1" applyProtection="1">
      <alignment horizontal="center" vertical="center"/>
    </xf>
    <xf numFmtId="44" fontId="9" fillId="2" borderId="12" xfId="3" applyNumberFormat="1" applyFont="1" applyFill="1" applyBorder="1" applyAlignment="1" applyProtection="1">
      <alignment horizontal="center" vertical="center"/>
    </xf>
    <xf numFmtId="44" fontId="9" fillId="3" borderId="18" xfId="3" applyNumberFormat="1" applyFont="1" applyFill="1" applyBorder="1" applyAlignment="1" applyProtection="1">
      <alignment horizontal="center" vertical="center"/>
    </xf>
    <xf numFmtId="44" fontId="9" fillId="3" borderId="19" xfId="3" applyNumberFormat="1" applyFont="1" applyFill="1" applyBorder="1" applyAlignment="1" applyProtection="1">
      <alignment horizontal="center" vertical="center"/>
    </xf>
    <xf numFmtId="44" fontId="9" fillId="3" borderId="20" xfId="3" applyNumberFormat="1" applyFont="1" applyFill="1" applyBorder="1" applyAlignment="1" applyProtection="1">
      <alignment horizontal="center" vertical="center"/>
    </xf>
    <xf numFmtId="44" fontId="9" fillId="3" borderId="21" xfId="3" applyNumberFormat="1" applyFont="1" applyFill="1" applyBorder="1" applyAlignment="1" applyProtection="1">
      <alignment horizontal="center" vertical="center"/>
    </xf>
    <xf numFmtId="44" fontId="2" fillId="2" borderId="18" xfId="1" applyNumberFormat="1" applyFont="1" applyFill="1" applyBorder="1" applyAlignment="1">
      <alignment horizontal="center" vertical="center"/>
    </xf>
    <xf numFmtId="44" fontId="2" fillId="2" borderId="19" xfId="1" applyNumberFormat="1" applyFont="1" applyFill="1" applyBorder="1" applyAlignment="1">
      <alignment horizontal="center" vertical="center"/>
    </xf>
    <xf numFmtId="44" fontId="2" fillId="2" borderId="20" xfId="1" applyNumberFormat="1" applyFont="1" applyFill="1" applyBorder="1" applyAlignment="1">
      <alignment horizontal="center" vertical="center"/>
    </xf>
    <xf numFmtId="44" fontId="2" fillId="6" borderId="5" xfId="1" applyNumberFormat="1" applyFont="1" applyFill="1" applyBorder="1" applyAlignment="1">
      <alignment horizontal="center" vertical="center"/>
    </xf>
  </cellXfs>
  <cellStyles count="243">
    <cellStyle name="Comma 2" xfId="5" xr:uid="{6FDB4D53-0064-4663-B76A-E96B05CC0BE3}"/>
    <cellStyle name="Comma 2 2" xfId="12" xr:uid="{2918CB21-E908-47AD-A0B5-A5D6A6BCFD2B}"/>
    <cellStyle name="Comma 2 3" xfId="11" xr:uid="{D1B3B8B4-DA1D-4BAF-BA8D-EA9F6713778E}"/>
    <cellStyle name="Comma 3" xfId="13" xr:uid="{6D70C109-F419-4FEE-B3E5-C235D607331C}"/>
    <cellStyle name="Comma 4" xfId="10" xr:uid="{BFC444E6-5FC0-498A-89A3-65D8A14EC6DF}"/>
    <cellStyle name="Currency" xfId="9" builtinId="4"/>
    <cellStyle name="Currency 2" xfId="2" xr:uid="{A47D1442-2A1F-47EA-981E-85B871351B78}"/>
    <cellStyle name="Currency 2 2" xfId="16" xr:uid="{4BC5AC15-192D-4600-A7FC-6FC2237900D8}"/>
    <cellStyle name="Currency 2 3" xfId="15" xr:uid="{3C97C3CC-DAA9-41A5-8B3C-28E0E775CD56}"/>
    <cellStyle name="Currency 3" xfId="17" xr:uid="{DEECDD06-36B5-4DDA-B199-185602BD0A8C}"/>
    <cellStyle name="Currency 4" xfId="14" xr:uid="{CE77FAA1-E39D-43FD-9589-49749C46BD82}"/>
    <cellStyle name="Hyperlink" xfId="3" builtinId="8"/>
    <cellStyle name="Hyperlink 2" xfId="19" xr:uid="{8998ADA0-036F-46B2-8D6A-BB76654CA9E2}"/>
    <cellStyle name="Hyperlink 3" xfId="242" xr:uid="{41F7DFB1-22BB-4773-A988-5AC910CBFFCA}"/>
    <cellStyle name="Hyperlink 4" xfId="18" xr:uid="{32F3433F-8BDC-4160-8A6A-D74CC2D85B6A}"/>
    <cellStyle name="Normal" xfId="0" builtinId="0"/>
    <cellStyle name="Normal 10 2" xfId="20" xr:uid="{5F32CA6B-C3B0-40CB-AD53-130B21DD7B6F}"/>
    <cellStyle name="Normal 10 2 2" xfId="21" xr:uid="{5DEA6932-3C90-4EF0-A443-FAAAD8C43B72}"/>
    <cellStyle name="Normal 11 2" xfId="22" xr:uid="{8545EDFD-11D5-418D-9358-8347A3647BBC}"/>
    <cellStyle name="Normal 11 2 2" xfId="23" xr:uid="{7C7D7BB2-EEB3-4AF7-9EC4-4D101F0A1005}"/>
    <cellStyle name="Normal 12 2" xfId="24" xr:uid="{BB31C710-F2C7-4237-B2EC-15A68614DEAC}"/>
    <cellStyle name="Normal 12 2 2" xfId="25" xr:uid="{CFA4B477-25BD-4DBE-9842-7B557D4A551B}"/>
    <cellStyle name="Normal 13 2" xfId="26" xr:uid="{4EFFC79A-3235-43DE-8BFC-DA7B22DB401F}"/>
    <cellStyle name="Normal 13 2 2" xfId="27" xr:uid="{0E64DF2C-9AA7-4912-A5AC-6D5E53E11530}"/>
    <cellStyle name="Normal 14 2" xfId="28" xr:uid="{B7553855-2F31-40FF-95F9-B6F67436E3DF}"/>
    <cellStyle name="Normal 14 2 2" xfId="29" xr:uid="{7FC5E75B-9712-4504-95F3-6B1E1F86B99F}"/>
    <cellStyle name="Normal 14 3" xfId="30" xr:uid="{7935B783-EE92-4004-B6E5-79FCBF2CFA32}"/>
    <cellStyle name="Normal 14 3 2" xfId="31" xr:uid="{310BB4BB-7A0C-4AC5-9B32-5431164A4C88}"/>
    <cellStyle name="Normal 14 4" xfId="32" xr:uid="{220511FF-925B-44D4-89CC-2A778EEE06EA}"/>
    <cellStyle name="Normal 15 2" xfId="33" xr:uid="{5F1CD1AF-A6E2-4F57-BE8D-55914A5E4F3F}"/>
    <cellStyle name="Normal 15 2 2" xfId="34" xr:uid="{395F9DB5-971E-4A04-9A75-7222DFAD7681}"/>
    <cellStyle name="Normal 16 2" xfId="35" xr:uid="{50819591-E45D-4C85-83CA-B1EECD9288B7}"/>
    <cellStyle name="Normal 16 2 2" xfId="36" xr:uid="{531C496D-E435-4E9A-A83A-8DE3B1617CAB}"/>
    <cellStyle name="Normal 17 2" xfId="37" xr:uid="{5BB34CAC-41BA-461F-9782-4D682A15F4C0}"/>
    <cellStyle name="Normal 17 2 2" xfId="38" xr:uid="{8A1E4194-FFC4-4B87-BF37-BD0F1823421F}"/>
    <cellStyle name="Normal 18 2" xfId="39" xr:uid="{F13C9FFF-26AC-45DF-88F8-CFE2713F1FEE}"/>
    <cellStyle name="Normal 18 2 2" xfId="40" xr:uid="{13D20E30-A060-46A5-9362-038BEE302903}"/>
    <cellStyle name="Normal 2" xfId="4" xr:uid="{F07B104D-7E57-4FB9-8728-33787C4FBF8F}"/>
    <cellStyle name="Normal 2 10" xfId="42" xr:uid="{B3B714F4-D05A-4AB4-915B-4DD79207C821}"/>
    <cellStyle name="Normal 2 10 2" xfId="43" xr:uid="{E80C1918-14FA-424B-AE77-C0E83775DDC8}"/>
    <cellStyle name="Normal 2 11" xfId="44" xr:uid="{C693957E-ED1B-4067-AFB4-DD5AEF2E8F2F}"/>
    <cellStyle name="Normal 2 11 2" xfId="45" xr:uid="{8F216736-87B7-47B1-A28D-373BADCF09AF}"/>
    <cellStyle name="Normal 2 12" xfId="46" xr:uid="{02BD958A-2D45-4330-8EBB-27382C15432C}"/>
    <cellStyle name="Normal 2 12 2" xfId="47" xr:uid="{A00B1544-5762-4E28-A3C2-210BA4022004}"/>
    <cellStyle name="Normal 2 13" xfId="48" xr:uid="{631D6C50-8030-436E-896C-62C1393E8F83}"/>
    <cellStyle name="Normal 2 13 2" xfId="49" xr:uid="{FBB3E31A-6395-45D3-B6B2-9F5420536438}"/>
    <cellStyle name="Normal 2 14" xfId="50" xr:uid="{D8BE470A-6764-438F-8807-D69D59E65DE3}"/>
    <cellStyle name="Normal 2 14 2" xfId="51" xr:uid="{ABC16EBE-327F-4F74-A191-B8E18A8E1937}"/>
    <cellStyle name="Normal 2 15" xfId="52" xr:uid="{3D6DA46C-ECC7-4A2D-BADE-65F279717EE3}"/>
    <cellStyle name="Normal 2 15 2" xfId="53" xr:uid="{13718C7D-3BE7-4A1F-9481-D857CF05CD00}"/>
    <cellStyle name="Normal 2 16" xfId="54" xr:uid="{44816F10-45FB-413F-9D91-1B530FA829FD}"/>
    <cellStyle name="Normal 2 16 2" xfId="55" xr:uid="{4CB9D50E-6C01-4595-8690-5F2B05E78EDA}"/>
    <cellStyle name="Normal 2 17" xfId="56" xr:uid="{0068A450-76E1-4348-9C4B-F6B2304BFD85}"/>
    <cellStyle name="Normal 2 17 2" xfId="57" xr:uid="{17C59061-C60E-444E-BF67-2F4309CFB62B}"/>
    <cellStyle name="Normal 2 18" xfId="58" xr:uid="{D540B47B-D75A-42DC-B7C7-C25AD87F96B2}"/>
    <cellStyle name="Normal 2 18 2" xfId="59" xr:uid="{E7AF79BE-5714-4932-8A90-BE7DCA1DA5C8}"/>
    <cellStyle name="Normal 2 19" xfId="240" xr:uid="{81CFD9B0-33C5-4D18-8DBC-4DC2AF6A8936}"/>
    <cellStyle name="Normal 2 2" xfId="60" xr:uid="{7EB5FEF6-0A67-4312-A43C-7D584386A5B8}"/>
    <cellStyle name="Normal 2 2 10" xfId="61" xr:uid="{7036E0E1-08FB-41FE-9FE4-595D24771B16}"/>
    <cellStyle name="Normal 2 2 10 2" xfId="62" xr:uid="{BF1318C5-C71E-4AC5-B85A-6AEF8D05C9E3}"/>
    <cellStyle name="Normal 2 2 11" xfId="63" xr:uid="{31345ACB-1DAC-42F9-BFD4-A6A9DC36CC1C}"/>
    <cellStyle name="Normal 2 2 11 2" xfId="64" xr:uid="{F4C2E0C2-311C-4968-BF79-B00A7BB6E0AD}"/>
    <cellStyle name="Normal 2 2 12" xfId="65" xr:uid="{63B023E5-38D9-4A42-A51F-558C6D8A79EB}"/>
    <cellStyle name="Normal 2 2 12 2" xfId="66" xr:uid="{F5079817-DD3A-4CA2-9207-6F11B45A91D2}"/>
    <cellStyle name="Normal 2 2 13" xfId="67" xr:uid="{A62CEE78-3335-4353-B59E-40E3EDA52B86}"/>
    <cellStyle name="Normal 2 2 13 2" xfId="68" xr:uid="{EA80BF27-7691-4810-B815-31671CCF9D1F}"/>
    <cellStyle name="Normal 2 2 14" xfId="69" xr:uid="{0892CA64-E6B4-4497-AB8E-D8961198D03D}"/>
    <cellStyle name="Normal 2 2 14 2" xfId="70" xr:uid="{593D4F5A-61EF-40F9-8123-E63002FEDF7E}"/>
    <cellStyle name="Normal 2 2 15" xfId="71" xr:uid="{D26819BC-E881-49E3-99AE-3171258A03F3}"/>
    <cellStyle name="Normal 2 2 15 2" xfId="72" xr:uid="{AB256FDE-5A8B-43FD-9A2F-C240FCC869A8}"/>
    <cellStyle name="Normal 2 2 16" xfId="73" xr:uid="{1AB2FE67-66EC-4FA6-9917-D7219F0AF295}"/>
    <cellStyle name="Normal 2 2 16 2" xfId="74" xr:uid="{605F3966-8B32-4CB5-A69B-999001CA2FA7}"/>
    <cellStyle name="Normal 2 2 2" xfId="75" xr:uid="{7003222A-FEC5-4E8F-B2C7-1882E0922283}"/>
    <cellStyle name="Normal 2 2 2 2" xfId="76" xr:uid="{513A338E-A8F4-4B8C-9DF6-AE1733907E31}"/>
    <cellStyle name="Normal 2 2 3" xfId="77" xr:uid="{0B0A54FF-27F3-4A9E-86C7-EC32E95F30F0}"/>
    <cellStyle name="Normal 2 2 3 2" xfId="78" xr:uid="{0A48D5A7-BBAF-4CBB-8DCF-F64C99F0A5AA}"/>
    <cellStyle name="Normal 2 2 4" xfId="79" xr:uid="{2AC254F7-5AF0-46D0-AB24-C5AA17653AFF}"/>
    <cellStyle name="Normal 2 2 4 2" xfId="80" xr:uid="{D04C41E3-1627-44B1-A539-1CFCA83ED639}"/>
    <cellStyle name="Normal 2 2 5" xfId="81" xr:uid="{B90ACBF8-D468-4C80-8928-53F1FA3AB053}"/>
    <cellStyle name="Normal 2 2 5 2" xfId="82" xr:uid="{EE754CB4-E67F-405C-9E46-F7E839113BCB}"/>
    <cellStyle name="Normal 2 2 6" xfId="83" xr:uid="{35A5A1F5-2CCA-4DAC-BDA2-29077942011B}"/>
    <cellStyle name="Normal 2 2 6 2" xfId="84" xr:uid="{6C2FF1DB-2992-423A-8CEC-CEE852A9463A}"/>
    <cellStyle name="Normal 2 2 7" xfId="85" xr:uid="{0BDBB158-E46D-415B-AE9B-7BD7275C4FA5}"/>
    <cellStyle name="Normal 2 2 7 2" xfId="86" xr:uid="{C74C03C1-7D33-4A41-8788-D0CBF1AE3D99}"/>
    <cellStyle name="Normal 2 2 8" xfId="87" xr:uid="{10787F86-2280-4FE9-A9D0-F22750DBFAB4}"/>
    <cellStyle name="Normal 2 2 8 2" xfId="88" xr:uid="{D9EBD7A9-2503-4761-9FAE-72A9705DCDF8}"/>
    <cellStyle name="Normal 2 2 9" xfId="89" xr:uid="{A6559B11-7714-4E3D-BBBE-7A084B9F2F54}"/>
    <cellStyle name="Normal 2 2 9 2" xfId="90" xr:uid="{09335856-2220-41B4-A24D-5EA3C2B7A038}"/>
    <cellStyle name="Normal 2 20" xfId="41" xr:uid="{CCA2E2BD-A4B4-4A82-812A-B7CF02F22DFF}"/>
    <cellStyle name="Normal 2 3" xfId="91" xr:uid="{77A89234-FBD3-4AD3-8E94-C838197DC2F5}"/>
    <cellStyle name="Normal 2 3 10" xfId="92" xr:uid="{6EEC418D-1694-46CD-848C-7C0080D296F0}"/>
    <cellStyle name="Normal 2 3 10 2" xfId="93" xr:uid="{233B8D18-4DA3-4665-9E16-02FDDAF12FD7}"/>
    <cellStyle name="Normal 2 3 11" xfId="94" xr:uid="{44C4383E-9E93-451F-A926-143119959F49}"/>
    <cellStyle name="Normal 2 3 11 2" xfId="95" xr:uid="{D602A10A-59AB-40E6-9A42-BF1B46A0F009}"/>
    <cellStyle name="Normal 2 3 12" xfId="96" xr:uid="{47FFFAEC-8002-485F-9360-6DD57CDFA004}"/>
    <cellStyle name="Normal 2 3 12 2" xfId="97" xr:uid="{DF4B612A-2972-4943-A0D9-912211B1F0E3}"/>
    <cellStyle name="Normal 2 3 13" xfId="98" xr:uid="{02482AA3-EE04-4A10-A9DA-BF6E65BBF458}"/>
    <cellStyle name="Normal 2 3 13 2" xfId="99" xr:uid="{02062108-A90B-4090-B433-0A94BE2ACBF8}"/>
    <cellStyle name="Normal 2 3 14" xfId="100" xr:uid="{06F2BB01-4337-4A18-9C69-5F48A71E6A0A}"/>
    <cellStyle name="Normal 2 3 14 2" xfId="101" xr:uid="{DFF6C8BF-8843-49B9-A6B2-F9C466DCDE4D}"/>
    <cellStyle name="Normal 2 3 15" xfId="102" xr:uid="{1CB4C361-EDC3-4DC3-AF49-EFC7BBDC070C}"/>
    <cellStyle name="Normal 2 3 15 2" xfId="103" xr:uid="{5F2F08A2-EC40-4FDC-A6E7-C65E19CBF9BB}"/>
    <cellStyle name="Normal 2 3 16" xfId="104" xr:uid="{EC838226-B3B1-42D6-BE49-C4609F733A20}"/>
    <cellStyle name="Normal 2 3 16 2" xfId="105" xr:uid="{919F5573-2F37-4D29-8777-06E15385CB40}"/>
    <cellStyle name="Normal 2 3 2" xfId="106" xr:uid="{349FE2F6-AD28-4A03-B5F1-9DF2B3E456B6}"/>
    <cellStyle name="Normal 2 3 2 2" xfId="107" xr:uid="{8D9E9A6F-77C0-46D7-B33A-DD93EF0FE30B}"/>
    <cellStyle name="Normal 2 3 3" xfId="108" xr:uid="{9B68150E-5A7A-48E8-AC4D-7057BE538883}"/>
    <cellStyle name="Normal 2 3 3 2" xfId="109" xr:uid="{0DD2EF3D-9570-4BFD-8FF5-02768DA1F068}"/>
    <cellStyle name="Normal 2 3 4" xfId="110" xr:uid="{B2F3C3BA-A650-4410-8A19-C7E8F97407F0}"/>
    <cellStyle name="Normal 2 3 4 2" xfId="111" xr:uid="{77375446-FD80-47FF-AE90-6E9DB00C4B51}"/>
    <cellStyle name="Normal 2 3 5" xfId="112" xr:uid="{1535ACAE-3099-4B4D-B3DA-DC39CE0B5471}"/>
    <cellStyle name="Normal 2 3 5 2" xfId="113" xr:uid="{430084A8-7395-40B1-B28B-45C6A8E78D4B}"/>
    <cellStyle name="Normal 2 3 6" xfId="114" xr:uid="{E047BFE6-9C50-40B3-BAC9-CBE2716F418D}"/>
    <cellStyle name="Normal 2 3 6 2" xfId="115" xr:uid="{4F0C271B-7F40-4B5E-A606-192D8D4797A2}"/>
    <cellStyle name="Normal 2 3 7" xfId="116" xr:uid="{8A4328A8-53C1-4C07-8E91-B99920CEF270}"/>
    <cellStyle name="Normal 2 3 7 2" xfId="117" xr:uid="{E57D32A0-0009-49EB-ABFF-7C050A5CBF6E}"/>
    <cellStyle name="Normal 2 3 8" xfId="118" xr:uid="{0A5F361D-452B-45FF-959A-EC48E7F1D166}"/>
    <cellStyle name="Normal 2 3 8 2" xfId="119" xr:uid="{A353517A-C77B-4DFC-B2EB-8FD3282B479F}"/>
    <cellStyle name="Normal 2 3 9" xfId="120" xr:uid="{673C224A-5D54-444B-A924-D0F52E74BA14}"/>
    <cellStyle name="Normal 2 3 9 2" xfId="121" xr:uid="{0B8969DE-0D4B-428C-A374-AC9314FC95FF}"/>
    <cellStyle name="Normal 2 4" xfId="122" xr:uid="{4F25B0CA-AF5C-4017-9E18-9F357CABFBD5}"/>
    <cellStyle name="Normal 2 4 2" xfId="123" xr:uid="{A4C26332-AB16-46C0-8C88-E91A5EAB1ABB}"/>
    <cellStyle name="Normal 2 4 2 2" xfId="124" xr:uid="{AD585AA0-E0E9-4305-BAAC-EF68172F5BEB}"/>
    <cellStyle name="Normal 2 4 3" xfId="125" xr:uid="{C02F9D0E-F422-412B-B035-858BC4A3F20D}"/>
    <cellStyle name="Normal 2 4 3 2" xfId="126" xr:uid="{00588F25-8E39-49C5-81D3-9EC226562367}"/>
    <cellStyle name="Normal 2 4 4" xfId="127" xr:uid="{CD0470FB-38EC-4FE1-BABC-BCC32A39C2E9}"/>
    <cellStyle name="Normal 2 5" xfId="128" xr:uid="{EB5B3C63-3D3B-4CFB-9D64-4E95E3C931EB}"/>
    <cellStyle name="Normal 2 5 2" xfId="129" xr:uid="{785B2AEB-9C98-479F-82A5-50CBE4EA839A}"/>
    <cellStyle name="Normal 2 6" xfId="130" xr:uid="{EDCEE232-2D7A-4D08-9830-6F5451112AA2}"/>
    <cellStyle name="Normal 2 6 2" xfId="131" xr:uid="{06456BE7-2F79-43A0-8B16-6972945E2977}"/>
    <cellStyle name="Normal 2 7" xfId="132" xr:uid="{11E9C2D3-F913-4765-BF7E-1C974A90691F}"/>
    <cellStyle name="Normal 2 7 2" xfId="133" xr:uid="{B5F953A2-37BF-406D-AC0C-06C009AC3076}"/>
    <cellStyle name="Normal 2 8" xfId="134" xr:uid="{1D2DCABC-A8A3-4C0C-92C8-B181C8A179A0}"/>
    <cellStyle name="Normal 2 8 2" xfId="135" xr:uid="{8F60B174-B2D6-4C5B-BBC8-742BB2D02DEC}"/>
    <cellStyle name="Normal 2 9" xfId="136" xr:uid="{AB645EBA-2372-417D-93A4-FC896F8895CB}"/>
    <cellStyle name="Normal 2 9 2" xfId="137" xr:uid="{2AB7AABA-BD93-47D8-89A5-D888B70D7A95}"/>
    <cellStyle name="Normal 21 2" xfId="138" xr:uid="{3492CABA-3BA8-45CE-B33B-68D2785D4E71}"/>
    <cellStyle name="Normal 21 2 2" xfId="139" xr:uid="{0556EC6F-A64B-4202-87FB-443E458BAF73}"/>
    <cellStyle name="Normal 21 3" xfId="140" xr:uid="{D5E4FA63-0BA9-4C42-B43A-A79AB4144794}"/>
    <cellStyle name="Normal 22" xfId="141" xr:uid="{92A0CEA8-6665-4618-8E84-B0A8BAD3182F}"/>
    <cellStyle name="Normal 22 2" xfId="142" xr:uid="{8BC2AB85-1BF9-4FF3-BD4C-014A833CDD95}"/>
    <cellStyle name="Normal 23" xfId="143" xr:uid="{B6D9B9EC-92FE-4A32-8251-514894C67D5B}"/>
    <cellStyle name="Normal 24" xfId="144" xr:uid="{970D148C-C388-42FE-8DAD-6E484A67F3DA}"/>
    <cellStyle name="Normal 24 2" xfId="145" xr:uid="{76C186C3-98DA-4CF1-82C8-B6970DBEAD9D}"/>
    <cellStyle name="Normal 25" xfId="146" xr:uid="{94C859DD-A672-478B-82CB-07D81E239EA7}"/>
    <cellStyle name="Normal 25 2" xfId="147" xr:uid="{DB6F7CC5-89BA-43E2-8CF4-340089C2E6C9}"/>
    <cellStyle name="Normal 3" xfId="1" xr:uid="{0BC38E75-2CCE-4043-9F6D-2B64EEB0A791}"/>
    <cellStyle name="Normal 3 10" xfId="149" xr:uid="{CE9545E6-AFBD-4F72-B71D-045E26BB0E19}"/>
    <cellStyle name="Normal 3 11" xfId="150" xr:uid="{786CB961-9F1F-4191-864D-44CC64A61044}"/>
    <cellStyle name="Normal 3 12" xfId="151" xr:uid="{379DBA91-0075-4F47-9218-231244144624}"/>
    <cellStyle name="Normal 3 13" xfId="152" xr:uid="{C480B934-FB55-4737-9A93-F38AE1BB612D}"/>
    <cellStyle name="Normal 3 14" xfId="153" xr:uid="{ADE644D8-DF73-4989-8399-50776B124224}"/>
    <cellStyle name="Normal 3 15" xfId="154" xr:uid="{8CF41D02-020B-4ABB-94D7-48EE8C763A66}"/>
    <cellStyle name="Normal 3 16" xfId="155" xr:uid="{D67BF215-6C3B-4C8E-9252-8D02272341F8}"/>
    <cellStyle name="Normal 3 17" xfId="156" xr:uid="{2FDC9BF7-A08E-4833-A8B1-5F9CEAD59293}"/>
    <cellStyle name="Normal 3 18" xfId="157" xr:uid="{9E7BBD92-9796-4666-A6AC-0FACE0BE13BF}"/>
    <cellStyle name="Normal 3 19" xfId="158" xr:uid="{01A7CF06-58F8-43F9-9F85-D783CAB8916B}"/>
    <cellStyle name="Normal 3 19 2" xfId="159" xr:uid="{10E03CD7-1204-43E1-AFDB-731F9F5E5423}"/>
    <cellStyle name="Normal 3 2" xfId="160" xr:uid="{CE2C6E6C-F69C-4B1E-91F8-C40055397985}"/>
    <cellStyle name="Normal 3 2 10" xfId="161" xr:uid="{1BC892D1-992A-42AB-890C-4248C972AC1C}"/>
    <cellStyle name="Normal 3 2 11" xfId="162" xr:uid="{FF556F50-FCB3-4034-A7BA-33301B946483}"/>
    <cellStyle name="Normal 3 2 12" xfId="163" xr:uid="{3E0F2E82-BB17-4340-AB5D-56C5E3FF979F}"/>
    <cellStyle name="Normal 3 2 13" xfId="164" xr:uid="{190DBC8F-CC66-4522-87B0-1BFF17BA9170}"/>
    <cellStyle name="Normal 3 2 14" xfId="165" xr:uid="{B3111ED8-24DE-47CD-A283-2048BAD327F1}"/>
    <cellStyle name="Normal 3 2 15" xfId="166" xr:uid="{9728567D-523F-4F4A-B250-655FB63E14E9}"/>
    <cellStyle name="Normal 3 2 16" xfId="167" xr:uid="{2930F1A2-71CC-4C0F-81C6-47528070A10A}"/>
    <cellStyle name="Normal 3 2 2" xfId="168" xr:uid="{A79216F9-0A0D-44E6-85BC-0537E94A0378}"/>
    <cellStyle name="Normal 3 2 3" xfId="169" xr:uid="{1F0C08B5-BC6E-436C-B328-15CAAD119DC7}"/>
    <cellStyle name="Normal 3 2 4" xfId="170" xr:uid="{6F0C09C1-73FB-4930-AD3D-9BD64421C9F9}"/>
    <cellStyle name="Normal 3 2 5" xfId="171" xr:uid="{2FFE002A-9787-489F-8F8E-F55DFE57745F}"/>
    <cellStyle name="Normal 3 2 6" xfId="172" xr:uid="{8F7B15A2-D00D-4078-9236-D87ACB751354}"/>
    <cellStyle name="Normal 3 2 7" xfId="173" xr:uid="{72F27E08-7C8A-446C-951D-BE91BA02BEE2}"/>
    <cellStyle name="Normal 3 2 8" xfId="174" xr:uid="{78E00BA4-5FC8-42E9-B4AF-0A68A5D4B747}"/>
    <cellStyle name="Normal 3 2 9" xfId="175" xr:uid="{2B05405D-AEDA-450E-A230-282E2D8040D8}"/>
    <cellStyle name="Normal 3 20" xfId="241" xr:uid="{FC3879B5-AD57-4C78-8C66-03363E661380}"/>
    <cellStyle name="Normal 3 21" xfId="148" xr:uid="{9F80F67B-9CC1-41B6-9E64-B08BE4183308}"/>
    <cellStyle name="Normal 3 3" xfId="176" xr:uid="{DC0040F1-5161-43C7-ABBB-0DFA4F429B87}"/>
    <cellStyle name="Normal 3 3 10" xfId="177" xr:uid="{D28D0C7C-DE0B-425F-A737-6ED84393A195}"/>
    <cellStyle name="Normal 3 3 11" xfId="178" xr:uid="{6D14EF80-5856-4DBB-899D-91659C6491B9}"/>
    <cellStyle name="Normal 3 3 12" xfId="179" xr:uid="{BC5D6501-A4FB-4CD9-8113-DD9E1EE4AC47}"/>
    <cellStyle name="Normal 3 3 13" xfId="180" xr:uid="{85429D8E-BD5C-4E45-9B3D-BAC204540A8C}"/>
    <cellStyle name="Normal 3 3 14" xfId="181" xr:uid="{27834E1F-D68E-44BE-BBB6-0EDD341E9F67}"/>
    <cellStyle name="Normal 3 3 15" xfId="182" xr:uid="{413525EF-1BA2-4D76-82B6-83A8C47B5339}"/>
    <cellStyle name="Normal 3 3 16" xfId="183" xr:uid="{9E988E26-CDB9-4F5A-B445-2876C8F7BC27}"/>
    <cellStyle name="Normal 3 3 2" xfId="184" xr:uid="{FCEF8910-BB55-495F-872B-F5AF3D875727}"/>
    <cellStyle name="Normal 3 3 3" xfId="185" xr:uid="{8D18F897-8FFC-4813-B0BA-60B90DF235E7}"/>
    <cellStyle name="Normal 3 3 4" xfId="186" xr:uid="{1CCFC5E3-A346-4F41-BC0A-57DCF38A1627}"/>
    <cellStyle name="Normal 3 3 5" xfId="187" xr:uid="{32BC71A6-3F33-49E2-8E84-E0AE011FCAF9}"/>
    <cellStyle name="Normal 3 3 6" xfId="188" xr:uid="{9703F31E-83BA-4956-8E96-D7E99A584041}"/>
    <cellStyle name="Normal 3 3 7" xfId="189" xr:uid="{30BF0810-E12E-49B8-AF29-57C8F33E7B66}"/>
    <cellStyle name="Normal 3 3 8" xfId="190" xr:uid="{5DC29079-4B4F-46C6-A327-3E0B68C34575}"/>
    <cellStyle name="Normal 3 3 9" xfId="191" xr:uid="{DF91DFCD-4E52-4125-AC0F-7E8868F80C3A}"/>
    <cellStyle name="Normal 3 4" xfId="192" xr:uid="{04F0E0A2-D535-4193-BBCC-5501960B52EA}"/>
    <cellStyle name="Normal 3 4 2" xfId="193" xr:uid="{08D7DDAD-F3AE-4029-B2E1-9774F1D17875}"/>
    <cellStyle name="Normal 3 4 3" xfId="194" xr:uid="{03F493C5-A54D-4DB5-BAAE-B44E16DC2F80}"/>
    <cellStyle name="Normal 3 5" xfId="195" xr:uid="{87A1EE6F-5F2C-44A5-BA48-A0D1F1BFD6EE}"/>
    <cellStyle name="Normal 3 6" xfId="196" xr:uid="{1C0856F1-3C93-4D8B-8158-585B55B1F0A6}"/>
    <cellStyle name="Normal 3 7" xfId="197" xr:uid="{DE7815CC-0F74-4E76-973C-016EBD52B0BE}"/>
    <cellStyle name="Normal 3 8" xfId="198" xr:uid="{66532DD0-74B8-4AD2-88EA-26C79BD673DB}"/>
    <cellStyle name="Normal 3 9" xfId="199" xr:uid="{E86C8461-897D-400F-A961-1C59C8470CE0}"/>
    <cellStyle name="Normal 4" xfId="239" xr:uid="{F00B0118-7C36-4E71-B100-9789BDDB1311}"/>
    <cellStyle name="Normal 6 10" xfId="200" xr:uid="{F1B34A93-0F0E-42B0-B5C9-2D92C26F23B9}"/>
    <cellStyle name="Normal 6 10 2" xfId="201" xr:uid="{82963177-9085-483D-B598-2AE03FB8499E}"/>
    <cellStyle name="Normal 6 11" xfId="202" xr:uid="{066DA9CC-DDE4-4B5D-8CB6-8740105746B9}"/>
    <cellStyle name="Normal 6 11 2" xfId="203" xr:uid="{69A24960-C7DC-435D-8E1A-16F04F388232}"/>
    <cellStyle name="Normal 6 12" xfId="204" xr:uid="{D0AFE48B-29EE-43EB-8192-4476F76415FC}"/>
    <cellStyle name="Normal 6 12 2" xfId="205" xr:uid="{6F498CC5-DD82-4018-80A3-F46886C5636F}"/>
    <cellStyle name="Normal 6 13" xfId="206" xr:uid="{A19D5435-78CB-4E6F-B0FD-284ACDEB2680}"/>
    <cellStyle name="Normal 6 13 2" xfId="207" xr:uid="{2F8077ED-BE7F-48A4-9F2E-A27FE6B91C53}"/>
    <cellStyle name="Normal 6 14" xfId="208" xr:uid="{3ED0270D-AD2A-43BC-B64A-2C858A0D5F8A}"/>
    <cellStyle name="Normal 6 14 2" xfId="209" xr:uid="{9A7B6840-A5CB-442D-94D8-B0839CC52171}"/>
    <cellStyle name="Normal 6 15" xfId="210" xr:uid="{048FD574-25F5-4699-BDBD-A26AA83A8D6F}"/>
    <cellStyle name="Normal 6 15 2" xfId="211" xr:uid="{984AD050-5A20-4AE9-B123-8F4762361E88}"/>
    <cellStyle name="Normal 6 16" xfId="212" xr:uid="{E57A0597-4E47-4AF8-B965-A1511024A6CB}"/>
    <cellStyle name="Normal 6 16 2" xfId="213" xr:uid="{352C9F81-46DE-4B95-BBD2-CF11EFCDDB22}"/>
    <cellStyle name="Normal 6 2" xfId="214" xr:uid="{B56A8F44-AA9C-4FAA-AC3D-4F64DA90F27C}"/>
    <cellStyle name="Normal 6 2 2" xfId="215" xr:uid="{CA3BFFE8-0CEF-404C-BE46-967AFA54F5EB}"/>
    <cellStyle name="Normal 6 3" xfId="216" xr:uid="{37A096E8-9BE2-404D-8E23-9FC93E40D887}"/>
    <cellStyle name="Normal 6 3 2" xfId="217" xr:uid="{C458E13B-CCD1-4712-8E5D-E9B9B5466869}"/>
    <cellStyle name="Normal 6 4" xfId="218" xr:uid="{59222061-7789-4E2D-8CAF-12F387093AD9}"/>
    <cellStyle name="Normal 6 4 2" xfId="219" xr:uid="{7183EAD9-FE40-4FFD-BA86-B340E73D92DC}"/>
    <cellStyle name="Normal 6 5" xfId="220" xr:uid="{1561F131-4709-4E0F-91FD-7BB40E12DA53}"/>
    <cellStyle name="Normal 6 5 2" xfId="221" xr:uid="{A740424D-9393-4C38-84D1-7C3EA1D0E4B5}"/>
    <cellStyle name="Normal 6 6" xfId="222" xr:uid="{8B64C5C5-078A-4D2D-AB1E-2DBDBA9EB4E2}"/>
    <cellStyle name="Normal 6 6 2" xfId="223" xr:uid="{366DDBBE-FDD0-48CC-B251-5F1EBDBB180A}"/>
    <cellStyle name="Normal 6 7" xfId="224" xr:uid="{9D23860C-11D6-4FD4-A0B6-3E1D4B49B4D4}"/>
    <cellStyle name="Normal 6 7 2" xfId="225" xr:uid="{ECF71CC6-D793-4480-8897-D5C05E760973}"/>
    <cellStyle name="Normal 6 8" xfId="226" xr:uid="{4DC20B8C-D858-40CA-9D0E-D6C692FE12D1}"/>
    <cellStyle name="Normal 6 8 2" xfId="227" xr:uid="{FE38E710-BFB9-474C-9B42-C8BDC09A0DED}"/>
    <cellStyle name="Normal 6 9" xfId="228" xr:uid="{F878DEB8-3357-4FF7-B56C-1674231031AD}"/>
    <cellStyle name="Normal 6 9 2" xfId="229" xr:uid="{0AF488D6-7EF9-4905-8075-6B2B6D31075A}"/>
    <cellStyle name="Normal 7 2" xfId="230" xr:uid="{AE240C5B-87CD-4DAB-B725-92CEEC063122}"/>
    <cellStyle name="Normal 7 2 2" xfId="231" xr:uid="{96B32F1D-0193-43B6-B02D-7E103E479DFA}"/>
    <cellStyle name="Normal 7 3" xfId="232" xr:uid="{6814BB5C-030E-46C2-972B-6C0F23924998}"/>
    <cellStyle name="Normal 7 3 2" xfId="233" xr:uid="{A3636DE6-1E37-4FB2-BF25-5D467F5185C4}"/>
    <cellStyle name="Normal 7 4" xfId="234" xr:uid="{F2BE222A-6367-473F-96E5-9377C8F0911B}"/>
    <cellStyle name="Normal 8 2" xfId="235" xr:uid="{E1710514-97F8-4C82-91CA-407866A4AF07}"/>
    <cellStyle name="Normal 8 2 2" xfId="236" xr:uid="{8607B7DF-ECCA-47B9-8054-B63723942F73}"/>
    <cellStyle name="Normal 9 2" xfId="237" xr:uid="{9FA7C0CD-A892-4402-99CC-F54AA336B52D}"/>
    <cellStyle name="Normal 9 2 2" xfId="238" xr:uid="{C2D57773-5A44-4211-A43A-B3B542B4AB49}"/>
    <cellStyle name="Percent" xfId="8" builtinId="5"/>
    <cellStyle name="Percent 2" xfId="6" xr:uid="{0B29D2DC-2D31-4FE8-8D17-35DE88EF8DF7}"/>
    <cellStyle name="Percent 3" xfId="7" xr:uid="{0C499B62-6A84-4DF1-B164-205A2DD110D5}"/>
  </cellStyles>
  <dxfs count="7">
    <dxf>
      <fill>
        <patternFill patternType="solid">
          <fgColor rgb="FFC6E0B4"/>
          <bgColor rgb="FFC6E0B4"/>
        </patternFill>
      </fill>
    </dxf>
    <dxf>
      <fill>
        <patternFill patternType="solid">
          <fgColor rgb="FFC6E0B4"/>
          <bgColor rgb="FFC6E0B4"/>
        </patternFill>
      </fill>
    </dxf>
    <dxf>
      <font>
        <b/>
        <color rgb="FFFFFFFF"/>
      </font>
      <fill>
        <patternFill patternType="solid">
          <fgColor rgb="FF70AD47"/>
          <bgColor rgb="FF70AD47"/>
        </patternFill>
      </fill>
    </dxf>
    <dxf>
      <font>
        <b/>
        <color rgb="FFFFFFFF"/>
      </font>
      <fill>
        <patternFill patternType="solid">
          <fgColor rgb="FF70AD47"/>
          <bgColor rgb="FF70AD47"/>
        </patternFill>
      </fill>
    </dxf>
    <dxf>
      <font>
        <b/>
        <color rgb="FFFFFFFF"/>
      </font>
      <fill>
        <patternFill patternType="solid">
          <fgColor rgb="FF70AD47"/>
          <bgColor rgb="FF70AD4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70AD47"/>
          <bgColor rgb="FF70AD4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E2EFDA"/>
          <bgColor rgb="FFE2EFDA"/>
        </patternFill>
      </fill>
      <border>
        <vertical style="thin">
          <color rgb="FFFFFFFF"/>
        </vertical>
        <horizontal style="thin">
          <color rgb="FFFFFFFF"/>
        </horizontal>
      </border>
    </dxf>
  </dxfs>
  <tableStyles count="1" defaultTableStyle="TableStyleMedium2" defaultPivotStyle="PivotStyleLight16">
    <tableStyle name="TableStyleMedium14 2" pivot="0" count="7" xr9:uid="{52B0177E-869D-4E91-9A3D-13F824FB445A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0F7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0</xdr:rowOff>
    </xdr:from>
    <xdr:to>
      <xdr:col>10</xdr:col>
      <xdr:colOff>354813</xdr:colOff>
      <xdr:row>27</xdr:row>
      <xdr:rowOff>160387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1A6AED-77F9-0EF9-9127-B42332EB1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0"/>
          <a:ext cx="6389853" cy="53038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511118</xdr:colOff>
      <xdr:row>51</xdr:row>
      <xdr:rowOff>63769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EF201E7D-1928-52A9-B834-B2D4A980E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07118" cy="9390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inside.ewu.edu/student-employment/ewu-supervisor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s://ofm.wa.gov/sites/default/files/public/resources/travel/colormap.pdf" TargetMode="External"/><Relationship Id="rId7" Type="http://schemas.openxmlformats.org/officeDocument/2006/relationships/hyperlink" Target="https://inside.ewu.edu/student-employment/ewu-supervisors/" TargetMode="External"/><Relationship Id="rId2" Type="http://schemas.openxmlformats.org/officeDocument/2006/relationships/hyperlink" Target="https://www.gsa.gov/travel/plan-book/per-diem-rates" TargetMode="External"/><Relationship Id="rId1" Type="http://schemas.openxmlformats.org/officeDocument/2006/relationships/hyperlink" Target="https://www.ecfr.gov/current/title-2/subtitle-A/chapter-II/part-200/subpart-D/subject-group-ECFR031321e29ac5bbd/section-200.331" TargetMode="External"/><Relationship Id="rId6" Type="http://schemas.openxmlformats.org/officeDocument/2006/relationships/hyperlink" Target="https://ofm.wa.gov/accounting/administrative-accounting-resources/travel/diem-rate-tables" TargetMode="External"/><Relationship Id="rId5" Type="http://schemas.openxmlformats.org/officeDocument/2006/relationships/hyperlink" Target="https://www.ecfr.gov/current/title-2/subtitle-A/chapter-II/part-200/subpart-D/subject-group-ECFR031321e29ac5bbd/section-200.331" TargetMode="External"/><Relationship Id="rId4" Type="http://schemas.openxmlformats.org/officeDocument/2006/relationships/hyperlink" Target="https://inside.ewu.edu/student-employment/ewu-supervisors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ofm.wa.gov/sites/default/files/public/resources/travel/colormap.pdf" TargetMode="External"/><Relationship Id="rId7" Type="http://schemas.openxmlformats.org/officeDocument/2006/relationships/hyperlink" Target="https://inside.ewu.edu/student-employment/ewu-supervisors/" TargetMode="External"/><Relationship Id="rId2" Type="http://schemas.openxmlformats.org/officeDocument/2006/relationships/hyperlink" Target="https://www.gsa.gov/travel/plan-book/per-diem-rates" TargetMode="External"/><Relationship Id="rId1" Type="http://schemas.openxmlformats.org/officeDocument/2006/relationships/hyperlink" Target="https://www.ecfr.gov/current/title-2/subtitle-A/chapter-II/part-200/subpart-D/subject-group-ECFR031321e29ac5bbd/section-200.331" TargetMode="External"/><Relationship Id="rId6" Type="http://schemas.openxmlformats.org/officeDocument/2006/relationships/hyperlink" Target="https://ofm.wa.gov/accounting/administrative-accounting-resources/travel/diem-rate-tables" TargetMode="External"/><Relationship Id="rId5" Type="http://schemas.openxmlformats.org/officeDocument/2006/relationships/hyperlink" Target="https://www.ecfr.gov/current/title-2/subtitle-A/chapter-II/part-200/subpart-D/subject-group-ECFR031321e29ac5bbd/section-200.331" TargetMode="External"/><Relationship Id="rId4" Type="http://schemas.openxmlformats.org/officeDocument/2006/relationships/hyperlink" Target="https://inside.ewu.edu/student-employment/ewu-supervisors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ofm.wa.gov/sites/default/files/public/resources/travel/colormap.pdf" TargetMode="External"/><Relationship Id="rId7" Type="http://schemas.openxmlformats.org/officeDocument/2006/relationships/hyperlink" Target="https://inside.ewu.edu/student-employment/ewu-supervisors/" TargetMode="External"/><Relationship Id="rId2" Type="http://schemas.openxmlformats.org/officeDocument/2006/relationships/hyperlink" Target="https://www.gsa.gov/travel/plan-book/per-diem-rates" TargetMode="External"/><Relationship Id="rId1" Type="http://schemas.openxmlformats.org/officeDocument/2006/relationships/hyperlink" Target="https://www.ecfr.gov/current/title-2/subtitle-A/chapter-II/part-200/subpart-D/subject-group-ECFR031321e29ac5bbd/section-200.331" TargetMode="External"/><Relationship Id="rId6" Type="http://schemas.openxmlformats.org/officeDocument/2006/relationships/hyperlink" Target="https://ofm.wa.gov/accounting/administrative-accounting-resources/travel/diem-rate-tables" TargetMode="External"/><Relationship Id="rId5" Type="http://schemas.openxmlformats.org/officeDocument/2006/relationships/hyperlink" Target="https://www.ecfr.gov/current/title-2/subtitle-A/chapter-II/part-200/subpart-D/subject-group-ECFR031321e29ac5bbd/section-200.331" TargetMode="External"/><Relationship Id="rId4" Type="http://schemas.openxmlformats.org/officeDocument/2006/relationships/hyperlink" Target="https://inside.ewu.edu/student-employment/ewu-superviso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FAD00-DD7A-4FF9-9F3C-12B0FF6151FF}">
  <dimension ref="A1:J36"/>
  <sheetViews>
    <sheetView zoomScaleNormal="100" workbookViewId="0">
      <selection activeCell="A10" sqref="A10"/>
    </sheetView>
  </sheetViews>
  <sheetFormatPr defaultRowHeight="14.4"/>
  <cols>
    <col min="1" max="1" width="157.6640625" customWidth="1"/>
  </cols>
  <sheetData>
    <row r="1" spans="1:10">
      <c r="A1" s="293" t="s">
        <v>78</v>
      </c>
    </row>
    <row r="2" spans="1:10" ht="18">
      <c r="A2" s="294"/>
      <c r="B2" s="56"/>
      <c r="C2" s="56"/>
      <c r="J2" s="57"/>
    </row>
    <row r="3" spans="1:10">
      <c r="A3" s="117" t="s">
        <v>139</v>
      </c>
    </row>
    <row r="4" spans="1:10">
      <c r="A4" s="118" t="s">
        <v>130</v>
      </c>
    </row>
    <row r="5" spans="1:10">
      <c r="A5" s="117" t="s">
        <v>81</v>
      </c>
    </row>
    <row r="6" spans="1:10">
      <c r="A6" s="119"/>
    </row>
    <row r="7" spans="1:10" ht="16.2">
      <c r="A7" s="120" t="s">
        <v>82</v>
      </c>
    </row>
    <row r="8" spans="1:10">
      <c r="A8" s="118" t="s">
        <v>170</v>
      </c>
    </row>
    <row r="9" spans="1:10">
      <c r="A9" s="118" t="s">
        <v>169</v>
      </c>
    </row>
    <row r="10" spans="1:10">
      <c r="A10" s="160" t="s">
        <v>159</v>
      </c>
    </row>
    <row r="11" spans="1:10" ht="15.6">
      <c r="A11" s="122"/>
    </row>
    <row r="12" spans="1:10" ht="16.2">
      <c r="A12" s="120" t="s">
        <v>74</v>
      </c>
    </row>
    <row r="13" spans="1:10">
      <c r="A13" s="118" t="s">
        <v>168</v>
      </c>
    </row>
    <row r="14" spans="1:10">
      <c r="A14" s="118" t="s">
        <v>167</v>
      </c>
    </row>
    <row r="15" spans="1:10">
      <c r="A15" s="118" t="s">
        <v>120</v>
      </c>
    </row>
    <row r="16" spans="1:10">
      <c r="A16" s="118" t="s">
        <v>119</v>
      </c>
    </row>
    <row r="17" spans="1:1" ht="15.6">
      <c r="A17" s="121"/>
    </row>
    <row r="18" spans="1:1" ht="16.2">
      <c r="A18" s="120" t="s">
        <v>75</v>
      </c>
    </row>
    <row r="19" spans="1:1">
      <c r="A19" s="118" t="s">
        <v>152</v>
      </c>
    </row>
    <row r="20" spans="1:1" ht="15.6">
      <c r="A20" s="121"/>
    </row>
    <row r="21" spans="1:1" ht="16.2">
      <c r="A21" s="120" t="s">
        <v>76</v>
      </c>
    </row>
    <row r="22" spans="1:1">
      <c r="A22" s="118" t="s">
        <v>122</v>
      </c>
    </row>
    <row r="23" spans="1:1" ht="15.6">
      <c r="A23" s="121"/>
    </row>
    <row r="24" spans="1:1" ht="16.2">
      <c r="A24" s="120" t="s">
        <v>77</v>
      </c>
    </row>
    <row r="25" spans="1:1">
      <c r="A25" s="118" t="s">
        <v>121</v>
      </c>
    </row>
    <row r="26" spans="1:1" ht="15.6">
      <c r="A26" s="121"/>
    </row>
    <row r="27" spans="1:1" ht="16.2">
      <c r="A27" s="120" t="s">
        <v>123</v>
      </c>
    </row>
    <row r="28" spans="1:1">
      <c r="A28" s="123" t="s">
        <v>124</v>
      </c>
    </row>
    <row r="29" spans="1:1">
      <c r="A29" s="123" t="s">
        <v>125</v>
      </c>
    </row>
    <row r="30" spans="1:1">
      <c r="A30" s="123" t="s">
        <v>126</v>
      </c>
    </row>
    <row r="31" spans="1:1">
      <c r="A31" s="123" t="s">
        <v>127</v>
      </c>
    </row>
    <row r="32" spans="1:1">
      <c r="A32" s="118"/>
    </row>
    <row r="33" spans="1:1" ht="16.2">
      <c r="A33" s="120" t="s">
        <v>128</v>
      </c>
    </row>
    <row r="34" spans="1:1">
      <c r="A34" s="118" t="s">
        <v>129</v>
      </c>
    </row>
    <row r="35" spans="1:1">
      <c r="A35" s="119"/>
    </row>
    <row r="36" spans="1:1">
      <c r="A36" s="124"/>
    </row>
  </sheetData>
  <mergeCells count="1">
    <mergeCell ref="A1:A2"/>
  </mergeCells>
  <hyperlinks>
    <hyperlink ref="A10" r:id="rId1" display="Student Employment Rates &amp; Descriptions" xr:uid="{88D1B265-1574-486B-A2F2-C35D903470B7}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2CA0E-00D0-4F6B-BA4C-89E50D9DA26F}">
  <dimension ref="A1"/>
  <sheetViews>
    <sheetView workbookViewId="0">
      <selection activeCell="O20" sqref="O20"/>
    </sheetView>
  </sheetViews>
  <sheetFormatPr defaultRowHeight="14.4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00968-5626-4BF9-9234-52D6209ACF09}">
  <dimension ref="A1"/>
  <sheetViews>
    <sheetView tabSelected="1" workbookViewId="0">
      <selection activeCell="P13" sqref="P13"/>
    </sheetView>
  </sheetViews>
  <sheetFormatPr defaultRowHeight="14.4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6BD8A-5645-4388-89C9-9253EA89B1E6}">
  <dimension ref="A1:J50"/>
  <sheetViews>
    <sheetView workbookViewId="0">
      <selection activeCell="B18" sqref="B18"/>
    </sheetView>
  </sheetViews>
  <sheetFormatPr defaultRowHeight="14.4"/>
  <cols>
    <col min="1" max="2" width="16.6640625" customWidth="1"/>
    <col min="3" max="3" width="17.88671875" customWidth="1"/>
    <col min="4" max="4" width="16.6640625" customWidth="1"/>
    <col min="5" max="5" width="18.88671875" customWidth="1"/>
    <col min="6" max="10" width="16.6640625" customWidth="1"/>
  </cols>
  <sheetData>
    <row r="1" spans="1:10" ht="16.2">
      <c r="A1" s="303" t="s">
        <v>92</v>
      </c>
      <c r="B1" s="304"/>
      <c r="C1" s="304"/>
      <c r="D1" s="304"/>
      <c r="E1" s="304"/>
      <c r="F1" s="304"/>
      <c r="G1" s="304"/>
      <c r="H1" s="304"/>
      <c r="I1" s="304"/>
      <c r="J1" s="305"/>
    </row>
    <row r="2" spans="1:10">
      <c r="A2" s="125"/>
      <c r="B2" s="126"/>
      <c r="C2" s="126"/>
      <c r="D2" s="126"/>
      <c r="E2" s="126"/>
      <c r="F2" s="126"/>
      <c r="G2" s="126"/>
      <c r="H2" s="126"/>
      <c r="I2" s="126"/>
      <c r="J2" s="127"/>
    </row>
    <row r="3" spans="1:10">
      <c r="A3" s="300" t="s">
        <v>91</v>
      </c>
      <c r="B3" s="301"/>
      <c r="C3" s="301"/>
      <c r="D3" s="301"/>
      <c r="E3" s="301"/>
      <c r="F3" s="301"/>
      <c r="G3" s="301"/>
      <c r="H3" s="301"/>
      <c r="I3" s="301"/>
      <c r="J3" s="302"/>
    </row>
    <row r="4" spans="1:10">
      <c r="A4" s="295" t="s">
        <v>93</v>
      </c>
      <c r="B4" s="296"/>
      <c r="C4" s="99"/>
      <c r="D4" s="100"/>
      <c r="E4" s="296" t="s">
        <v>94</v>
      </c>
      <c r="F4" s="296"/>
      <c r="G4" s="100"/>
      <c r="H4" s="100"/>
      <c r="I4" s="296" t="s">
        <v>95</v>
      </c>
      <c r="J4" s="297"/>
    </row>
    <row r="5" spans="1:10">
      <c r="A5" s="299" t="s">
        <v>96</v>
      </c>
      <c r="B5" s="298"/>
      <c r="C5" s="99"/>
      <c r="D5" s="100"/>
      <c r="E5" s="298" t="s">
        <v>97</v>
      </c>
      <c r="F5" s="298"/>
      <c r="G5" s="101"/>
      <c r="H5" s="101"/>
      <c r="I5" s="298" t="s">
        <v>98</v>
      </c>
      <c r="J5" s="306"/>
    </row>
    <row r="6" spans="1:10">
      <c r="A6" s="102"/>
      <c r="B6" s="101"/>
      <c r="C6" s="101"/>
      <c r="D6" s="100"/>
      <c r="E6" s="101"/>
      <c r="F6" s="101"/>
      <c r="G6" s="101"/>
      <c r="H6" s="101"/>
      <c r="I6" s="101"/>
      <c r="J6" s="103"/>
    </row>
    <row r="7" spans="1:10">
      <c r="A7" s="104" t="s">
        <v>99</v>
      </c>
      <c r="B7" s="105" t="s">
        <v>100</v>
      </c>
      <c r="C7" s="105"/>
      <c r="D7" s="100"/>
      <c r="E7" s="105" t="s">
        <v>101</v>
      </c>
      <c r="F7" s="105" t="s">
        <v>102</v>
      </c>
      <c r="G7" s="100"/>
      <c r="H7" s="100"/>
      <c r="I7" s="105" t="s">
        <v>101</v>
      </c>
      <c r="J7" s="106" t="s">
        <v>102</v>
      </c>
    </row>
    <row r="8" spans="1:10">
      <c r="A8" s="134">
        <v>0</v>
      </c>
      <c r="B8" s="135">
        <f>A8*0.03</f>
        <v>0</v>
      </c>
      <c r="C8" s="135"/>
      <c r="D8" s="136"/>
      <c r="E8" s="142">
        <v>0</v>
      </c>
      <c r="F8" s="135">
        <f>E8*0.09</f>
        <v>0</v>
      </c>
      <c r="G8" s="137"/>
      <c r="H8" s="138"/>
      <c r="I8" s="142">
        <v>0</v>
      </c>
      <c r="J8" s="139">
        <f>I8*0.12</f>
        <v>0</v>
      </c>
    </row>
    <row r="9" spans="1:10" ht="15" thickBot="1">
      <c r="A9" s="86"/>
      <c r="B9" s="87"/>
      <c r="C9" s="87"/>
      <c r="D9" s="89"/>
      <c r="E9" s="88"/>
      <c r="F9" s="87"/>
      <c r="G9" s="88"/>
      <c r="H9" s="88"/>
      <c r="I9" s="88"/>
      <c r="J9" s="90"/>
    </row>
    <row r="10" spans="1:10">
      <c r="A10" s="130"/>
      <c r="B10" s="131"/>
      <c r="C10" s="131"/>
      <c r="D10" s="79"/>
      <c r="E10" s="140" t="s">
        <v>148</v>
      </c>
      <c r="F10" s="141"/>
      <c r="G10" s="132"/>
      <c r="H10" s="132"/>
      <c r="I10" s="132"/>
      <c r="J10" s="133"/>
    </row>
    <row r="11" spans="1:10">
      <c r="A11" s="295" t="s">
        <v>93</v>
      </c>
      <c r="B11" s="296"/>
      <c r="C11" s="99"/>
      <c r="D11" s="100"/>
      <c r="E11" s="296" t="s">
        <v>94</v>
      </c>
      <c r="F11" s="296"/>
      <c r="G11" s="100"/>
      <c r="H11" s="100"/>
      <c r="I11" s="296"/>
      <c r="J11" s="297"/>
    </row>
    <row r="12" spans="1:10">
      <c r="A12" s="299" t="s">
        <v>96</v>
      </c>
      <c r="B12" s="298"/>
      <c r="C12" s="99"/>
      <c r="D12" s="100"/>
      <c r="E12" s="298" t="s">
        <v>97</v>
      </c>
      <c r="F12" s="298"/>
      <c r="G12" s="101"/>
      <c r="H12" s="101"/>
      <c r="I12" s="296"/>
      <c r="J12" s="297"/>
    </row>
    <row r="13" spans="1:10">
      <c r="A13" s="102"/>
      <c r="B13" s="101"/>
      <c r="C13" s="101"/>
      <c r="D13" s="100"/>
      <c r="E13" s="101"/>
      <c r="F13" s="101"/>
      <c r="G13" s="101"/>
      <c r="H13" s="101"/>
      <c r="I13" s="101"/>
      <c r="J13" s="103"/>
    </row>
    <row r="14" spans="1:10">
      <c r="A14" s="104" t="s">
        <v>11</v>
      </c>
      <c r="B14" s="105" t="s">
        <v>100</v>
      </c>
      <c r="C14" s="105"/>
      <c r="D14" s="100"/>
      <c r="E14" s="105" t="s">
        <v>11</v>
      </c>
      <c r="F14" s="105" t="s">
        <v>102</v>
      </c>
      <c r="G14" s="100"/>
      <c r="H14" s="100"/>
      <c r="I14" s="105"/>
      <c r="J14" s="106"/>
    </row>
    <row r="15" spans="1:10">
      <c r="A15" s="134">
        <v>0</v>
      </c>
      <c r="B15" s="135">
        <f>(A15/10)*3</f>
        <v>0</v>
      </c>
      <c r="C15" s="135" t="s">
        <v>146</v>
      </c>
      <c r="D15" s="136"/>
      <c r="E15" s="142">
        <v>0</v>
      </c>
      <c r="F15" s="135">
        <f>(E15/45)*9</f>
        <v>0</v>
      </c>
      <c r="G15" s="137" t="s">
        <v>146</v>
      </c>
      <c r="H15" s="138"/>
      <c r="I15" s="143"/>
      <c r="J15" s="144"/>
    </row>
    <row r="16" spans="1:10">
      <c r="A16" s="145"/>
      <c r="B16" s="135"/>
      <c r="C16" s="135"/>
      <c r="D16" s="136"/>
      <c r="E16" s="142">
        <v>0</v>
      </c>
      <c r="F16" s="135">
        <f>(E16/30)*9</f>
        <v>0</v>
      </c>
      <c r="G16" s="137" t="s">
        <v>147</v>
      </c>
      <c r="H16" s="138"/>
      <c r="I16" s="143"/>
      <c r="J16" s="144"/>
    </row>
    <row r="17" spans="1:10" ht="15" thickBot="1">
      <c r="A17" s="86"/>
      <c r="B17" s="87"/>
      <c r="C17" s="87"/>
      <c r="D17" s="89"/>
      <c r="E17" s="88"/>
      <c r="F17" s="87"/>
      <c r="G17" s="88"/>
      <c r="H17" s="88"/>
      <c r="I17" s="88"/>
      <c r="J17" s="90"/>
    </row>
    <row r="18" spans="1:10">
      <c r="A18" s="130"/>
      <c r="B18" s="131"/>
      <c r="C18" s="131"/>
      <c r="D18" s="79"/>
      <c r="E18" s="140" t="s">
        <v>150</v>
      </c>
      <c r="F18" s="141"/>
      <c r="G18" s="132"/>
      <c r="H18" s="132"/>
      <c r="I18" s="132"/>
      <c r="J18" s="133"/>
    </row>
    <row r="19" spans="1:10">
      <c r="A19" s="295"/>
      <c r="B19" s="296"/>
      <c r="C19" s="99"/>
      <c r="D19" s="100"/>
      <c r="E19" s="296" t="s">
        <v>95</v>
      </c>
      <c r="F19" s="296"/>
      <c r="G19" s="100"/>
      <c r="H19" s="100"/>
      <c r="I19" s="296"/>
      <c r="J19" s="297"/>
    </row>
    <row r="20" spans="1:10">
      <c r="A20" s="128"/>
      <c r="B20" s="99"/>
      <c r="C20" s="99"/>
      <c r="D20" s="100"/>
      <c r="E20" s="298" t="s">
        <v>98</v>
      </c>
      <c r="F20" s="298"/>
      <c r="G20" s="100"/>
      <c r="H20" s="100"/>
      <c r="I20" s="99"/>
      <c r="J20" s="129"/>
    </row>
    <row r="21" spans="1:10">
      <c r="A21" s="128"/>
      <c r="B21" s="99"/>
      <c r="C21" s="99"/>
      <c r="D21" s="100"/>
      <c r="E21" s="99" t="s">
        <v>31</v>
      </c>
      <c r="F21" s="99" t="s">
        <v>151</v>
      </c>
      <c r="G21" s="100"/>
      <c r="H21" s="100"/>
      <c r="I21" s="99"/>
      <c r="J21" s="129"/>
    </row>
    <row r="22" spans="1:10">
      <c r="A22" s="149"/>
      <c r="B22" s="150"/>
      <c r="C22" s="150"/>
      <c r="D22" s="151"/>
      <c r="E22" s="153">
        <v>0</v>
      </c>
      <c r="F22" s="154">
        <f>(E22/2080)*12</f>
        <v>0</v>
      </c>
      <c r="G22" s="151"/>
      <c r="H22" s="151"/>
      <c r="I22" s="150"/>
      <c r="J22" s="152"/>
    </row>
    <row r="23" spans="1:10">
      <c r="A23" s="146"/>
      <c r="B23" s="147"/>
      <c r="C23" s="147"/>
      <c r="D23" s="79"/>
      <c r="E23" s="147"/>
      <c r="F23" s="147"/>
      <c r="G23" s="79"/>
      <c r="H23" s="79"/>
      <c r="I23" s="147"/>
      <c r="J23" s="148"/>
    </row>
    <row r="24" spans="1:10">
      <c r="A24" s="96" t="s">
        <v>103</v>
      </c>
      <c r="B24" s="84"/>
      <c r="C24" s="84"/>
      <c r="D24" s="84"/>
      <c r="E24" s="85"/>
      <c r="F24" s="85"/>
      <c r="G24" s="85"/>
      <c r="H24" s="84"/>
      <c r="I24" s="85"/>
      <c r="J24" s="97"/>
    </row>
    <row r="25" spans="1:10">
      <c r="A25" s="109" t="s">
        <v>149</v>
      </c>
      <c r="B25" s="110"/>
      <c r="C25" s="110"/>
      <c r="D25" s="110"/>
      <c r="E25" s="111"/>
      <c r="F25" s="111"/>
      <c r="G25" s="111"/>
      <c r="H25" s="110"/>
      <c r="I25" s="111"/>
      <c r="J25" s="97"/>
    </row>
    <row r="26" spans="1:10">
      <c r="A26" s="82"/>
      <c r="B26" s="80"/>
      <c r="C26" s="80"/>
      <c r="D26" s="80"/>
      <c r="E26" s="78"/>
      <c r="F26" s="78"/>
      <c r="G26" s="78"/>
      <c r="H26" s="80"/>
      <c r="I26" s="78"/>
      <c r="J26" s="83"/>
    </row>
    <row r="27" spans="1:10">
      <c r="A27" s="82" t="s">
        <v>104</v>
      </c>
      <c r="B27" s="78"/>
      <c r="C27" s="78"/>
      <c r="D27" s="78"/>
      <c r="E27" s="78"/>
      <c r="F27" s="78"/>
      <c r="G27" s="78"/>
      <c r="H27" s="80"/>
      <c r="I27" s="78"/>
      <c r="J27" s="83"/>
    </row>
    <row r="28" spans="1:10">
      <c r="A28" s="82" t="s">
        <v>105</v>
      </c>
      <c r="B28" s="78"/>
      <c r="C28" s="78"/>
      <c r="D28" s="78"/>
      <c r="E28" s="78"/>
      <c r="F28" s="78"/>
      <c r="G28" s="78"/>
      <c r="H28" s="80"/>
      <c r="I28" s="78"/>
      <c r="J28" s="83"/>
    </row>
    <row r="29" spans="1:10">
      <c r="A29" s="82"/>
      <c r="B29" s="78"/>
      <c r="C29" s="78"/>
      <c r="D29" s="78"/>
      <c r="E29" s="78"/>
      <c r="F29" s="78"/>
      <c r="G29" s="78"/>
      <c r="H29" s="80"/>
      <c r="I29" s="78"/>
      <c r="J29" s="83"/>
    </row>
    <row r="30" spans="1:10">
      <c r="A30" s="82" t="s">
        <v>106</v>
      </c>
      <c r="B30" s="78"/>
      <c r="C30" s="91" t="s">
        <v>107</v>
      </c>
      <c r="D30" s="78"/>
      <c r="E30" s="107" t="s">
        <v>108</v>
      </c>
      <c r="F30" s="108"/>
      <c r="G30" s="107" t="s">
        <v>109</v>
      </c>
      <c r="H30" s="78"/>
      <c r="I30" s="78"/>
      <c r="J30" s="83"/>
    </row>
    <row r="31" spans="1:10">
      <c r="A31" s="82" t="s">
        <v>110</v>
      </c>
      <c r="B31" s="78"/>
      <c r="C31" s="91" t="s">
        <v>111</v>
      </c>
      <c r="D31" s="78"/>
      <c r="E31" s="107" t="s">
        <v>112</v>
      </c>
      <c r="F31" s="108"/>
      <c r="G31" s="107" t="s">
        <v>113</v>
      </c>
      <c r="H31" s="78"/>
      <c r="I31" s="78"/>
      <c r="J31" s="83"/>
    </row>
    <row r="32" spans="1:10">
      <c r="A32" s="82" t="s">
        <v>114</v>
      </c>
      <c r="B32" s="78"/>
      <c r="C32" s="91" t="s">
        <v>115</v>
      </c>
      <c r="D32" s="78"/>
      <c r="E32" s="107" t="s">
        <v>116</v>
      </c>
      <c r="F32" s="108"/>
      <c r="G32" s="107" t="s">
        <v>117</v>
      </c>
      <c r="H32" s="78"/>
      <c r="I32" s="78" t="s">
        <v>141</v>
      </c>
      <c r="J32" s="83"/>
    </row>
    <row r="33" spans="1:10">
      <c r="A33" s="82" t="s">
        <v>118</v>
      </c>
      <c r="B33" s="78"/>
      <c r="C33" s="78"/>
      <c r="D33" s="78"/>
      <c r="E33" s="78"/>
      <c r="F33" s="78"/>
      <c r="G33" s="78"/>
      <c r="H33" s="80"/>
      <c r="I33" s="78"/>
      <c r="J33" s="83"/>
    </row>
    <row r="34" spans="1:10">
      <c r="A34" s="82" t="s">
        <v>131</v>
      </c>
      <c r="B34" s="78"/>
      <c r="C34" s="78" t="s">
        <v>145</v>
      </c>
      <c r="E34" s="78" t="s">
        <v>142</v>
      </c>
      <c r="F34" s="78"/>
      <c r="G34" s="78"/>
      <c r="H34" s="80"/>
      <c r="I34" s="78"/>
      <c r="J34" s="83"/>
    </row>
    <row r="35" spans="1:10">
      <c r="A35" s="82" t="s">
        <v>132</v>
      </c>
      <c r="B35" s="78"/>
      <c r="C35" s="78" t="s">
        <v>144</v>
      </c>
      <c r="E35" s="78" t="s">
        <v>143</v>
      </c>
      <c r="F35" s="78"/>
      <c r="G35" s="78"/>
      <c r="H35" s="80"/>
      <c r="I35" s="78"/>
      <c r="J35" s="83"/>
    </row>
    <row r="36" spans="1:10">
      <c r="A36" s="82"/>
      <c r="B36" s="78"/>
      <c r="C36" s="78"/>
      <c r="D36" s="78"/>
      <c r="E36" s="78"/>
      <c r="F36" s="78"/>
      <c r="G36" s="78"/>
      <c r="H36" s="80"/>
      <c r="I36" s="78"/>
      <c r="J36" s="83"/>
    </row>
    <row r="37" spans="1:10">
      <c r="A37" s="82"/>
      <c r="B37" s="78"/>
      <c r="C37" s="78"/>
      <c r="D37" s="78"/>
      <c r="E37" s="78"/>
      <c r="F37" s="78"/>
      <c r="G37" s="78"/>
      <c r="H37" s="80"/>
      <c r="I37" s="78"/>
      <c r="J37" s="83"/>
    </row>
    <row r="38" spans="1:10">
      <c r="A38" s="82"/>
      <c r="B38" s="78"/>
      <c r="C38" s="78"/>
      <c r="D38" s="78"/>
      <c r="E38" s="78"/>
      <c r="F38" s="78"/>
      <c r="G38" s="78"/>
      <c r="H38" s="80"/>
      <c r="I38" s="78"/>
      <c r="J38" s="83"/>
    </row>
    <row r="39" spans="1:10">
      <c r="A39" s="82"/>
      <c r="B39" s="78"/>
      <c r="C39" s="78"/>
      <c r="D39" s="78"/>
      <c r="E39" s="78"/>
      <c r="F39" s="78"/>
      <c r="G39" s="78"/>
      <c r="H39" s="80"/>
      <c r="I39" s="78"/>
      <c r="J39" s="83"/>
    </row>
    <row r="40" spans="1:10">
      <c r="A40" s="92"/>
      <c r="B40" s="78"/>
      <c r="C40" s="78"/>
      <c r="D40" s="78"/>
      <c r="E40" s="78"/>
      <c r="F40" s="78"/>
      <c r="G40" s="78"/>
      <c r="H40" s="80"/>
      <c r="I40" s="78"/>
      <c r="J40" s="83"/>
    </row>
    <row r="41" spans="1:10">
      <c r="A41" s="82"/>
      <c r="B41" s="93"/>
      <c r="C41" s="93"/>
      <c r="D41" s="93"/>
      <c r="E41" s="78"/>
      <c r="F41" s="78"/>
      <c r="G41" s="78"/>
      <c r="H41" s="80"/>
      <c r="I41" s="78"/>
      <c r="J41" s="83"/>
    </row>
    <row r="42" spans="1:10">
      <c r="A42" s="92"/>
      <c r="B42" s="78"/>
      <c r="C42" s="78"/>
      <c r="D42" s="80"/>
      <c r="E42" s="79"/>
      <c r="F42" s="79"/>
      <c r="G42" s="79"/>
      <c r="H42" s="80"/>
      <c r="I42" s="78"/>
      <c r="J42" s="83"/>
    </row>
    <row r="43" spans="1:10">
      <c r="A43" s="92"/>
      <c r="B43" s="78"/>
      <c r="C43" s="78"/>
      <c r="D43" s="79"/>
      <c r="E43" s="79"/>
      <c r="F43" s="79"/>
      <c r="G43" s="79"/>
      <c r="H43" s="78"/>
      <c r="I43" s="78"/>
      <c r="J43" s="83"/>
    </row>
    <row r="44" spans="1:10">
      <c r="A44" s="82"/>
      <c r="B44" s="78"/>
      <c r="C44" s="78"/>
      <c r="D44" s="79"/>
      <c r="E44" s="79"/>
      <c r="F44" s="79"/>
      <c r="G44" s="79"/>
      <c r="H44" s="78"/>
      <c r="I44" s="78"/>
      <c r="J44" s="83"/>
    </row>
    <row r="45" spans="1:10">
      <c r="A45" s="82"/>
      <c r="B45" s="78"/>
      <c r="C45" s="78"/>
      <c r="D45" s="78"/>
      <c r="E45" s="78"/>
      <c r="F45" s="78"/>
      <c r="G45" s="78"/>
      <c r="H45" s="78"/>
      <c r="I45" s="78"/>
      <c r="J45" s="83"/>
    </row>
    <row r="46" spans="1:10">
      <c r="A46" s="82"/>
      <c r="B46" s="78"/>
      <c r="C46" s="78"/>
      <c r="D46" s="78"/>
      <c r="E46" s="78"/>
      <c r="F46" s="78"/>
      <c r="G46" s="78"/>
      <c r="H46" s="78"/>
      <c r="I46" s="78"/>
      <c r="J46" s="83"/>
    </row>
    <row r="47" spans="1:10">
      <c r="A47" s="82"/>
      <c r="B47" s="78"/>
      <c r="C47" s="78"/>
      <c r="D47" s="79"/>
      <c r="E47" s="79"/>
      <c r="F47" s="79"/>
      <c r="G47" s="79"/>
      <c r="H47" s="78"/>
      <c r="I47" s="78"/>
      <c r="J47" s="83"/>
    </row>
    <row r="48" spans="1:10">
      <c r="A48" s="82"/>
      <c r="B48" s="78"/>
      <c r="C48" s="78"/>
      <c r="D48" s="79"/>
      <c r="E48" s="79"/>
      <c r="F48" s="79"/>
      <c r="G48" s="79"/>
      <c r="H48" s="78"/>
      <c r="I48" s="78"/>
      <c r="J48" s="83"/>
    </row>
    <row r="49" spans="1:10">
      <c r="A49" s="94"/>
      <c r="B49" s="81"/>
      <c r="C49" s="81"/>
      <c r="D49" s="81"/>
      <c r="E49" s="81"/>
      <c r="F49" s="81"/>
      <c r="G49" s="81"/>
      <c r="H49" s="81"/>
      <c r="I49" s="81"/>
      <c r="J49" s="95"/>
    </row>
    <row r="50" spans="1:10">
      <c r="A50" s="98"/>
      <c r="B50" s="98"/>
      <c r="C50" s="98"/>
      <c r="D50" s="98"/>
      <c r="E50" s="98"/>
      <c r="F50" s="98"/>
      <c r="G50" s="98"/>
      <c r="H50" s="98"/>
      <c r="I50" s="98"/>
      <c r="J50" s="98"/>
    </row>
  </sheetData>
  <mergeCells count="18">
    <mergeCell ref="A3:J3"/>
    <mergeCell ref="A1:J1"/>
    <mergeCell ref="A4:B4"/>
    <mergeCell ref="A5:B5"/>
    <mergeCell ref="I4:J4"/>
    <mergeCell ref="I5:J5"/>
    <mergeCell ref="E4:F4"/>
    <mergeCell ref="E5:F5"/>
    <mergeCell ref="A19:B19"/>
    <mergeCell ref="E19:F19"/>
    <mergeCell ref="I19:J19"/>
    <mergeCell ref="E20:F20"/>
    <mergeCell ref="A11:B11"/>
    <mergeCell ref="E11:F11"/>
    <mergeCell ref="I11:J11"/>
    <mergeCell ref="A12:B12"/>
    <mergeCell ref="E12:F12"/>
    <mergeCell ref="I12:J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8E8B2-9008-4AD4-9F70-26ABC4A037AD}">
  <dimension ref="A1:P120"/>
  <sheetViews>
    <sheetView zoomScale="90" zoomScaleNormal="90" workbookViewId="0">
      <selection activeCell="I30" sqref="I30"/>
    </sheetView>
  </sheetViews>
  <sheetFormatPr defaultRowHeight="14.4"/>
  <cols>
    <col min="1" max="1" width="27.88671875" customWidth="1"/>
    <col min="2" max="2" width="13.6640625" customWidth="1"/>
    <col min="3" max="3" width="20.6640625" customWidth="1"/>
    <col min="4" max="8" width="9.6640625" customWidth="1"/>
    <col min="9" max="9" width="16.6640625" customWidth="1"/>
    <col min="10" max="15" width="17.6640625" customWidth="1"/>
    <col min="16" max="16" width="13.6640625" customWidth="1"/>
    <col min="17" max="17" width="17.88671875" customWidth="1"/>
  </cols>
  <sheetData>
    <row r="1" spans="1:16" ht="18" customHeight="1">
      <c r="A1" s="163" t="s">
        <v>71</v>
      </c>
      <c r="B1" s="313"/>
      <c r="C1" s="314"/>
      <c r="D1" s="314"/>
      <c r="E1" s="314"/>
      <c r="F1" s="314"/>
      <c r="G1" s="314"/>
      <c r="H1" s="314"/>
      <c r="I1" s="315"/>
      <c r="J1" s="164"/>
      <c r="K1" s="164"/>
      <c r="L1" s="164"/>
      <c r="M1" s="164"/>
      <c r="N1" s="164"/>
      <c r="O1" s="164"/>
    </row>
    <row r="2" spans="1:16" ht="19.2" customHeight="1">
      <c r="A2" s="163" t="s">
        <v>72</v>
      </c>
      <c r="B2" s="313"/>
      <c r="C2" s="314"/>
      <c r="D2" s="314"/>
      <c r="E2" s="314"/>
      <c r="F2" s="314"/>
      <c r="G2" s="314"/>
      <c r="H2" s="314"/>
      <c r="I2" s="315"/>
      <c r="J2" s="164"/>
      <c r="K2" s="164"/>
      <c r="L2" s="164"/>
      <c r="M2" s="164"/>
      <c r="N2" s="164"/>
      <c r="O2" s="164"/>
    </row>
    <row r="3" spans="1:16" ht="19.2" customHeight="1">
      <c r="A3" s="163" t="s">
        <v>84</v>
      </c>
      <c r="B3" s="313"/>
      <c r="C3" s="314"/>
      <c r="D3" s="314"/>
      <c r="E3" s="314"/>
      <c r="F3" s="314"/>
      <c r="G3" s="314"/>
      <c r="H3" s="314"/>
      <c r="I3" s="315"/>
      <c r="J3" s="164"/>
      <c r="K3" s="164"/>
      <c r="L3" s="164"/>
      <c r="M3" s="164"/>
      <c r="N3" s="164"/>
      <c r="O3" s="164"/>
    </row>
    <row r="4" spans="1:16" ht="19.2" customHeight="1">
      <c r="A4" s="163" t="s">
        <v>0</v>
      </c>
      <c r="B4" s="313"/>
      <c r="C4" s="314"/>
      <c r="D4" s="314"/>
      <c r="E4" s="314"/>
      <c r="F4" s="314"/>
      <c r="G4" s="314"/>
      <c r="H4" s="314"/>
      <c r="I4" s="315"/>
      <c r="J4" s="164"/>
      <c r="K4" s="164"/>
      <c r="L4" s="164"/>
      <c r="M4" s="164"/>
      <c r="N4" s="164"/>
      <c r="O4" s="164"/>
    </row>
    <row r="5" spans="1:16" ht="19.2" customHeight="1">
      <c r="A5" s="163" t="s">
        <v>83</v>
      </c>
      <c r="B5" s="327"/>
      <c r="C5" s="328"/>
      <c r="D5" s="328"/>
      <c r="E5" s="328"/>
      <c r="F5" s="328"/>
      <c r="G5" s="328"/>
      <c r="H5" s="328"/>
      <c r="I5" s="329"/>
      <c r="J5" s="164"/>
      <c r="K5" s="164"/>
      <c r="L5" s="164"/>
      <c r="M5" s="164"/>
      <c r="N5" s="164"/>
      <c r="O5" s="164"/>
    </row>
    <row r="6" spans="1:16">
      <c r="A6" s="165"/>
      <c r="B6" s="166"/>
      <c r="C6" s="165"/>
      <c r="D6" s="166"/>
      <c r="E6" s="167"/>
      <c r="F6" s="167"/>
      <c r="G6" s="167"/>
      <c r="H6" s="167"/>
      <c r="I6" s="165"/>
      <c r="J6" s="168" t="s">
        <v>1</v>
      </c>
      <c r="K6" s="169" t="s">
        <v>2</v>
      </c>
      <c r="L6" s="169" t="s">
        <v>3</v>
      </c>
      <c r="M6" s="169" t="s">
        <v>4</v>
      </c>
      <c r="N6" s="169" t="s">
        <v>5</v>
      </c>
      <c r="O6" s="336" t="s">
        <v>6</v>
      </c>
    </row>
    <row r="7" spans="1:16">
      <c r="A7" s="170" t="s">
        <v>85</v>
      </c>
      <c r="B7" s="327" t="s">
        <v>161</v>
      </c>
      <c r="C7" s="328"/>
      <c r="D7" s="328"/>
      <c r="E7" s="328"/>
      <c r="F7" s="164"/>
      <c r="G7" s="164"/>
      <c r="H7" s="164"/>
      <c r="I7" s="171" t="s">
        <v>162</v>
      </c>
      <c r="J7" s="172"/>
      <c r="K7" s="172"/>
      <c r="L7" s="172"/>
      <c r="M7" s="172"/>
      <c r="N7" s="172"/>
      <c r="O7" s="336"/>
    </row>
    <row r="8" spans="1:16">
      <c r="A8" s="375" t="s">
        <v>7</v>
      </c>
      <c r="B8" s="376"/>
      <c r="C8" s="376"/>
      <c r="D8" s="376"/>
      <c r="E8" s="376"/>
      <c r="F8" s="376"/>
      <c r="G8" s="376"/>
      <c r="H8" s="376"/>
      <c r="I8" s="377"/>
      <c r="J8" s="14"/>
      <c r="K8" s="14"/>
      <c r="L8" s="14"/>
      <c r="M8" s="14"/>
      <c r="N8" s="14"/>
      <c r="O8" s="174"/>
    </row>
    <row r="9" spans="1:16">
      <c r="A9" s="334" t="s">
        <v>8</v>
      </c>
      <c r="B9" s="330" t="s">
        <v>9</v>
      </c>
      <c r="C9" s="335" t="s">
        <v>10</v>
      </c>
      <c r="D9" s="331" t="s">
        <v>11</v>
      </c>
      <c r="E9" s="332"/>
      <c r="F9" s="332"/>
      <c r="G9" s="332"/>
      <c r="H9" s="333"/>
      <c r="I9" s="393" t="s">
        <v>12</v>
      </c>
      <c r="J9" s="176" t="s">
        <v>13</v>
      </c>
      <c r="K9" s="8"/>
      <c r="L9" s="8"/>
      <c r="M9" s="8"/>
      <c r="N9" s="8"/>
      <c r="O9" s="177"/>
    </row>
    <row r="10" spans="1:16">
      <c r="A10" s="334"/>
      <c r="B10" s="330"/>
      <c r="C10" s="335"/>
      <c r="D10" s="175" t="s">
        <v>14</v>
      </c>
      <c r="E10" s="175" t="s">
        <v>15</v>
      </c>
      <c r="F10" s="175" t="s">
        <v>16</v>
      </c>
      <c r="G10" s="175" t="s">
        <v>17</v>
      </c>
      <c r="H10" s="175" t="s">
        <v>18</v>
      </c>
      <c r="I10" s="393"/>
      <c r="J10" s="178" t="s">
        <v>19</v>
      </c>
      <c r="K10" s="204">
        <v>0.04</v>
      </c>
      <c r="L10" s="9"/>
      <c r="M10" s="8"/>
      <c r="N10" s="8"/>
      <c r="O10" s="177"/>
    </row>
    <row r="11" spans="1:16">
      <c r="A11" s="180" t="s">
        <v>20</v>
      </c>
      <c r="B11" s="181"/>
      <c r="C11" s="182"/>
      <c r="D11" s="289"/>
      <c r="E11" s="289"/>
      <c r="F11" s="289"/>
      <c r="G11" s="289"/>
      <c r="H11" s="289"/>
      <c r="I11" s="183">
        <v>0</v>
      </c>
      <c r="J11" s="184">
        <f>(I11/45)*D11</f>
        <v>0</v>
      </c>
      <c r="K11" s="184">
        <f t="shared" ref="K11:K16" si="0">((I11/45)*E11)*1.04</f>
        <v>0</v>
      </c>
      <c r="L11" s="184">
        <f t="shared" ref="L11:L16" si="1">(((I11/45)*F11)*1.04)*1.04</f>
        <v>0</v>
      </c>
      <c r="M11" s="184">
        <f t="shared" ref="M11:M16" si="2">(((((I11/45)*G11)*1.04))*1.04)*1.04</f>
        <v>0</v>
      </c>
      <c r="N11" s="184">
        <f t="shared" ref="N11:N16" si="3">((((((I11/45)*H11)*1.04))*1.04)*1.04)*1.04</f>
        <v>0</v>
      </c>
      <c r="O11" s="185">
        <f>SUM(J11:N11)</f>
        <v>0</v>
      </c>
      <c r="P11" t="s">
        <v>164</v>
      </c>
    </row>
    <row r="12" spans="1:16">
      <c r="A12" s="180" t="s">
        <v>21</v>
      </c>
      <c r="B12" s="181"/>
      <c r="C12" s="182"/>
      <c r="D12" s="289"/>
      <c r="E12" s="289"/>
      <c r="F12" s="289"/>
      <c r="G12" s="289"/>
      <c r="H12" s="289"/>
      <c r="I12" s="183">
        <v>0</v>
      </c>
      <c r="J12" s="184">
        <f t="shared" ref="J12:J15" si="4">(I12/45)*D12</f>
        <v>0</v>
      </c>
      <c r="K12" s="184">
        <f t="shared" si="0"/>
        <v>0</v>
      </c>
      <c r="L12" s="184">
        <f t="shared" si="1"/>
        <v>0</v>
      </c>
      <c r="M12" s="184">
        <f t="shared" si="2"/>
        <v>0</v>
      </c>
      <c r="N12" s="184">
        <f t="shared" si="3"/>
        <v>0</v>
      </c>
      <c r="O12" s="185">
        <f t="shared" ref="O12:O15" si="5">SUM(J12:N12)</f>
        <v>0</v>
      </c>
    </row>
    <row r="13" spans="1:16">
      <c r="A13" s="180" t="s">
        <v>153</v>
      </c>
      <c r="B13" s="181"/>
      <c r="C13" s="182"/>
      <c r="D13" s="289"/>
      <c r="E13" s="289"/>
      <c r="F13" s="289"/>
      <c r="G13" s="289"/>
      <c r="H13" s="289"/>
      <c r="I13" s="183">
        <v>0</v>
      </c>
      <c r="J13" s="184">
        <f t="shared" si="4"/>
        <v>0</v>
      </c>
      <c r="K13" s="184">
        <f t="shared" si="0"/>
        <v>0</v>
      </c>
      <c r="L13" s="184">
        <f t="shared" si="1"/>
        <v>0</v>
      </c>
      <c r="M13" s="184">
        <f t="shared" si="2"/>
        <v>0</v>
      </c>
      <c r="N13" s="184">
        <f t="shared" si="3"/>
        <v>0</v>
      </c>
      <c r="O13" s="185">
        <f t="shared" si="5"/>
        <v>0</v>
      </c>
    </row>
    <row r="14" spans="1:16">
      <c r="A14" s="180" t="s">
        <v>154</v>
      </c>
      <c r="B14" s="181"/>
      <c r="C14" s="182"/>
      <c r="D14" s="289"/>
      <c r="E14" s="289"/>
      <c r="F14" s="289"/>
      <c r="G14" s="289"/>
      <c r="H14" s="289"/>
      <c r="I14" s="183">
        <v>0</v>
      </c>
      <c r="J14" s="184">
        <f t="shared" si="4"/>
        <v>0</v>
      </c>
      <c r="K14" s="184">
        <f t="shared" si="0"/>
        <v>0</v>
      </c>
      <c r="L14" s="184">
        <f t="shared" si="1"/>
        <v>0</v>
      </c>
      <c r="M14" s="184">
        <f t="shared" si="2"/>
        <v>0</v>
      </c>
      <c r="N14" s="184">
        <f t="shared" si="3"/>
        <v>0</v>
      </c>
      <c r="O14" s="185">
        <f t="shared" si="5"/>
        <v>0</v>
      </c>
    </row>
    <row r="15" spans="1:16">
      <c r="A15" s="180" t="s">
        <v>155</v>
      </c>
      <c r="B15" s="181"/>
      <c r="C15" s="182"/>
      <c r="D15" s="289"/>
      <c r="E15" s="289"/>
      <c r="F15" s="289"/>
      <c r="G15" s="289"/>
      <c r="H15" s="289"/>
      <c r="I15" s="183">
        <v>0</v>
      </c>
      <c r="J15" s="184">
        <f t="shared" si="4"/>
        <v>0</v>
      </c>
      <c r="K15" s="184">
        <f t="shared" si="0"/>
        <v>0</v>
      </c>
      <c r="L15" s="184">
        <f t="shared" si="1"/>
        <v>0</v>
      </c>
      <c r="M15" s="184">
        <f t="shared" si="2"/>
        <v>0</v>
      </c>
      <c r="N15" s="184">
        <f t="shared" si="3"/>
        <v>0</v>
      </c>
      <c r="O15" s="185">
        <f t="shared" si="5"/>
        <v>0</v>
      </c>
    </row>
    <row r="16" spans="1:16">
      <c r="A16" s="180" t="s">
        <v>156</v>
      </c>
      <c r="B16" s="181"/>
      <c r="C16" s="182"/>
      <c r="D16" s="289"/>
      <c r="E16" s="289"/>
      <c r="F16" s="289"/>
      <c r="G16" s="289"/>
      <c r="H16" s="289"/>
      <c r="I16" s="183">
        <v>0</v>
      </c>
      <c r="J16" s="184">
        <f>(I16/45)*D16</f>
        <v>0</v>
      </c>
      <c r="K16" s="184">
        <f t="shared" si="0"/>
        <v>0</v>
      </c>
      <c r="L16" s="184">
        <f t="shared" si="1"/>
        <v>0</v>
      </c>
      <c r="M16" s="184">
        <f t="shared" si="2"/>
        <v>0</v>
      </c>
      <c r="N16" s="184">
        <f t="shared" si="3"/>
        <v>0</v>
      </c>
      <c r="O16" s="185">
        <f>SUM(J16:N16)</f>
        <v>0</v>
      </c>
    </row>
    <row r="17" spans="1:15">
      <c r="A17" s="334" t="s">
        <v>22</v>
      </c>
      <c r="B17" s="330" t="s">
        <v>9</v>
      </c>
      <c r="C17" s="335" t="s">
        <v>10</v>
      </c>
      <c r="D17" s="331" t="s">
        <v>23</v>
      </c>
      <c r="E17" s="332"/>
      <c r="F17" s="332"/>
      <c r="G17" s="332"/>
      <c r="H17" s="333"/>
      <c r="I17" s="393" t="s">
        <v>24</v>
      </c>
      <c r="J17" s="8"/>
      <c r="K17" s="8"/>
      <c r="L17" s="8"/>
      <c r="M17" s="8"/>
      <c r="N17" s="8"/>
      <c r="O17" s="177"/>
    </row>
    <row r="18" spans="1:15">
      <c r="A18" s="334"/>
      <c r="B18" s="330"/>
      <c r="C18" s="335"/>
      <c r="D18" s="175" t="s">
        <v>14</v>
      </c>
      <c r="E18" s="175" t="s">
        <v>15</v>
      </c>
      <c r="F18" s="175" t="s">
        <v>16</v>
      </c>
      <c r="G18" s="175" t="s">
        <v>17</v>
      </c>
      <c r="H18" s="175" t="s">
        <v>18</v>
      </c>
      <c r="I18" s="393"/>
      <c r="J18" s="178" t="s">
        <v>19</v>
      </c>
      <c r="K18" s="204">
        <v>0.04</v>
      </c>
      <c r="L18" s="9"/>
      <c r="M18" s="8"/>
      <c r="N18" s="8"/>
      <c r="O18" s="177"/>
    </row>
    <row r="19" spans="1:15">
      <c r="A19" s="186" t="s">
        <v>25</v>
      </c>
      <c r="B19" s="181"/>
      <c r="C19" s="182"/>
      <c r="D19" s="289"/>
      <c r="E19" s="289"/>
      <c r="F19" s="289"/>
      <c r="G19" s="289"/>
      <c r="H19" s="289"/>
      <c r="I19" s="187">
        <v>0</v>
      </c>
      <c r="J19" s="184">
        <f>(I19*D19)</f>
        <v>0</v>
      </c>
      <c r="K19" s="184">
        <f>(I19*E19)*1.04</f>
        <v>0</v>
      </c>
      <c r="L19" s="184">
        <f>((I19*F19)*1.04)*1.04</f>
        <v>0</v>
      </c>
      <c r="M19" s="184">
        <f>(((I19*G19)*1.04)*1.04)*1.04</f>
        <v>0</v>
      </c>
      <c r="N19" s="184">
        <f>((((I19*H19)*1.04)*1.04)*1.04)*1.04</f>
        <v>0</v>
      </c>
      <c r="O19" s="188">
        <f>SUM(J19:N19)</f>
        <v>0</v>
      </c>
    </row>
    <row r="20" spans="1:15">
      <c r="A20" s="186" t="s">
        <v>26</v>
      </c>
      <c r="B20" s="181"/>
      <c r="C20" s="182"/>
      <c r="D20" s="289"/>
      <c r="E20" s="289"/>
      <c r="F20" s="289"/>
      <c r="G20" s="289"/>
      <c r="H20" s="289"/>
      <c r="I20" s="187">
        <v>0</v>
      </c>
      <c r="J20" s="184">
        <f>(I20*D20)</f>
        <v>0</v>
      </c>
      <c r="K20" s="184">
        <f>(I20*E20)*1.04</f>
        <v>0</v>
      </c>
      <c r="L20" s="184">
        <f>((I20*F20)*1.04)*1.04</f>
        <v>0</v>
      </c>
      <c r="M20" s="184">
        <f>(((I20*G20)*1.04)*1.04)*1.04</f>
        <v>0</v>
      </c>
      <c r="N20" s="184">
        <f>((((I20*H20)*1.04)*1.04)*1.04)*1.04</f>
        <v>0</v>
      </c>
      <c r="O20" s="188">
        <f t="shared" ref="O20:O21" si="6">SUM(J20:N20)</f>
        <v>0</v>
      </c>
    </row>
    <row r="21" spans="1:15">
      <c r="A21" s="186" t="s">
        <v>157</v>
      </c>
      <c r="B21" s="181"/>
      <c r="C21" s="182"/>
      <c r="D21" s="289"/>
      <c r="E21" s="289"/>
      <c r="F21" s="289"/>
      <c r="G21" s="289"/>
      <c r="H21" s="289"/>
      <c r="I21" s="187">
        <v>0</v>
      </c>
      <c r="J21" s="184">
        <f t="shared" ref="J21" si="7">(I21*D21)</f>
        <v>0</v>
      </c>
      <c r="K21" s="184">
        <f>(I21*E21)*1.04</f>
        <v>0</v>
      </c>
      <c r="L21" s="184">
        <f>((I21*F21)*1.04)*1.04</f>
        <v>0</v>
      </c>
      <c r="M21" s="184">
        <f>(((I21*G21)*1.04)*1.04)*1.04</f>
        <v>0</v>
      </c>
      <c r="N21" s="184">
        <f>((((I21*H21)*1.04)*1.04)*1.04)*1.04</f>
        <v>0</v>
      </c>
      <c r="O21" s="188">
        <f t="shared" si="6"/>
        <v>0</v>
      </c>
    </row>
    <row r="22" spans="1:15">
      <c r="A22" s="186" t="s">
        <v>158</v>
      </c>
      <c r="B22" s="181"/>
      <c r="C22" s="182"/>
      <c r="D22" s="289"/>
      <c r="E22" s="289"/>
      <c r="F22" s="289"/>
      <c r="G22" s="289"/>
      <c r="H22" s="289"/>
      <c r="I22" s="187">
        <v>0</v>
      </c>
      <c r="J22" s="184">
        <f>(I22*D22)</f>
        <v>0</v>
      </c>
      <c r="K22" s="184">
        <f>(I22*E22)*1.04</f>
        <v>0</v>
      </c>
      <c r="L22" s="184">
        <f>((I22*F22)*1.04)*1.04</f>
        <v>0</v>
      </c>
      <c r="M22" s="184">
        <f>(((I22*G22)*1.04)*1.04)*1.04</f>
        <v>0</v>
      </c>
      <c r="N22" s="184">
        <f>((((I22*H22)*1.04)*1.04)*1.04)*1.04</f>
        <v>0</v>
      </c>
      <c r="O22" s="188">
        <f>SUM(J22:N22)</f>
        <v>0</v>
      </c>
    </row>
    <row r="23" spans="1:15">
      <c r="A23" s="378" t="s">
        <v>27</v>
      </c>
      <c r="B23" s="379"/>
      <c r="C23" s="379"/>
      <c r="D23" s="379"/>
      <c r="E23" s="379"/>
      <c r="F23" s="379"/>
      <c r="G23" s="379"/>
      <c r="H23" s="379"/>
      <c r="I23" s="379"/>
      <c r="J23" s="189"/>
      <c r="K23" s="189"/>
      <c r="L23" s="189"/>
      <c r="M23" s="189"/>
      <c r="N23" s="189"/>
      <c r="O23" s="190"/>
    </row>
    <row r="24" spans="1:15">
      <c r="A24" s="394" t="s">
        <v>28</v>
      </c>
      <c r="B24" s="335" t="s">
        <v>29</v>
      </c>
      <c r="C24" s="335" t="s">
        <v>30</v>
      </c>
      <c r="D24" s="331" t="s">
        <v>31</v>
      </c>
      <c r="E24" s="332"/>
      <c r="F24" s="332"/>
      <c r="G24" s="332"/>
      <c r="H24" s="333"/>
      <c r="I24" s="393" t="s">
        <v>32</v>
      </c>
      <c r="J24" s="191"/>
      <c r="K24" s="191"/>
      <c r="L24" s="191"/>
      <c r="M24" s="191"/>
      <c r="N24" s="191"/>
      <c r="O24" s="192"/>
    </row>
    <row r="25" spans="1:15">
      <c r="A25" s="394"/>
      <c r="B25" s="335"/>
      <c r="C25" s="335"/>
      <c r="D25" s="175" t="s">
        <v>14</v>
      </c>
      <c r="E25" s="175" t="s">
        <v>15</v>
      </c>
      <c r="F25" s="175" t="s">
        <v>16</v>
      </c>
      <c r="G25" s="175" t="s">
        <v>17</v>
      </c>
      <c r="H25" s="175" t="s">
        <v>18</v>
      </c>
      <c r="I25" s="393"/>
      <c r="J25" s="178" t="s">
        <v>19</v>
      </c>
      <c r="K25" s="204">
        <v>0.04</v>
      </c>
      <c r="L25" s="193"/>
      <c r="M25" s="191"/>
      <c r="N25" s="191"/>
      <c r="O25" s="192"/>
    </row>
    <row r="26" spans="1:15">
      <c r="A26" s="194" t="s">
        <v>33</v>
      </c>
      <c r="B26" s="291"/>
      <c r="C26" s="172"/>
      <c r="D26" s="289"/>
      <c r="E26" s="289"/>
      <c r="F26" s="289"/>
      <c r="G26" s="289"/>
      <c r="H26" s="289"/>
      <c r="I26" s="187">
        <v>0</v>
      </c>
      <c r="J26" s="195">
        <f>D26*I26</f>
        <v>0</v>
      </c>
      <c r="K26" s="196">
        <f>(E26*I26)*1.04</f>
        <v>0</v>
      </c>
      <c r="L26" s="196">
        <f>(((F26*I26)*1.04)*1.04)</f>
        <v>0</v>
      </c>
      <c r="M26" s="196">
        <f>((((G26*I26)*1.04)*1.04)*1.04)</f>
        <v>0</v>
      </c>
      <c r="N26" s="196">
        <f>(((((H26*I26)*1.04)*1.04)*1.04)*1.04)</f>
        <v>0</v>
      </c>
      <c r="O26" s="188">
        <f>SUM(J26:N26)</f>
        <v>0</v>
      </c>
    </row>
    <row r="27" spans="1:15">
      <c r="A27" s="194" t="s">
        <v>34</v>
      </c>
      <c r="B27" s="291"/>
      <c r="C27" s="172"/>
      <c r="D27" s="289"/>
      <c r="E27" s="289"/>
      <c r="F27" s="289"/>
      <c r="G27" s="289"/>
      <c r="H27" s="289"/>
      <c r="I27" s="187">
        <v>0</v>
      </c>
      <c r="J27" s="195">
        <f>D27*I27</f>
        <v>0</v>
      </c>
      <c r="K27" s="196">
        <f>(E27*I27)*1.04</f>
        <v>0</v>
      </c>
      <c r="L27" s="196">
        <f>(((F27*I27)*1.04)*1.04)</f>
        <v>0</v>
      </c>
      <c r="M27" s="196">
        <f>((((G27*I27)*1.04)*1.04)*1.04)</f>
        <v>0</v>
      </c>
      <c r="N27" s="196">
        <f>(((((H27*I27)*1.04)*1.04)*1.04)*1.04)</f>
        <v>0</v>
      </c>
      <c r="O27" s="188">
        <f>SUM(J27:N27)</f>
        <v>0</v>
      </c>
    </row>
    <row r="28" spans="1:15">
      <c r="A28" s="321" t="s">
        <v>35</v>
      </c>
      <c r="B28" s="323" t="s">
        <v>29</v>
      </c>
      <c r="C28" s="325" t="s">
        <v>86</v>
      </c>
      <c r="D28" s="316" t="s">
        <v>31</v>
      </c>
      <c r="E28" s="317"/>
      <c r="F28" s="317"/>
      <c r="G28" s="317"/>
      <c r="H28" s="318"/>
      <c r="I28" s="319" t="s">
        <v>32</v>
      </c>
      <c r="J28" s="337"/>
      <c r="K28" s="338"/>
      <c r="L28" s="338"/>
      <c r="M28" s="338"/>
      <c r="N28" s="338"/>
      <c r="O28" s="339"/>
    </row>
    <row r="29" spans="1:15" ht="24" customHeight="1">
      <c r="A29" s="322"/>
      <c r="B29" s="324"/>
      <c r="C29" s="326"/>
      <c r="D29" s="197" t="s">
        <v>14</v>
      </c>
      <c r="E29" s="198" t="s">
        <v>15</v>
      </c>
      <c r="F29" s="198" t="s">
        <v>16</v>
      </c>
      <c r="G29" s="198" t="s">
        <v>17</v>
      </c>
      <c r="H29" s="199" t="s">
        <v>18</v>
      </c>
      <c r="I29" s="320"/>
      <c r="J29" s="340"/>
      <c r="K29" s="341"/>
      <c r="L29" s="341"/>
      <c r="M29" s="341"/>
      <c r="N29" s="341"/>
      <c r="O29" s="342"/>
    </row>
    <row r="30" spans="1:15">
      <c r="A30" s="194" t="s">
        <v>36</v>
      </c>
      <c r="B30" s="289"/>
      <c r="C30" s="172"/>
      <c r="D30" s="290"/>
      <c r="E30" s="290"/>
      <c r="F30" s="290"/>
      <c r="G30" s="290"/>
      <c r="H30" s="290"/>
      <c r="I30" s="201">
        <v>0</v>
      </c>
      <c r="J30" s="195">
        <f t="shared" ref="J30:J33" si="8">D30*I30</f>
        <v>0</v>
      </c>
      <c r="K30" s="195">
        <f>(E30*I30)*1.04</f>
        <v>0</v>
      </c>
      <c r="L30" s="195">
        <f>((F30*I30)*1.04)*1.04</f>
        <v>0</v>
      </c>
      <c r="M30" s="195">
        <f>(((G30*I30)*1.04)*1.04)*1.04</f>
        <v>0</v>
      </c>
      <c r="N30" s="195">
        <f>((((H30*I30)*1.04)*1.04)*1.04)*1.04</f>
        <v>0</v>
      </c>
      <c r="O30" s="188">
        <f>SUM(J30:N30)</f>
        <v>0</v>
      </c>
    </row>
    <row r="31" spans="1:15">
      <c r="A31" s="194" t="s">
        <v>36</v>
      </c>
      <c r="B31" s="289"/>
      <c r="C31" s="172"/>
      <c r="D31" s="290"/>
      <c r="E31" s="290"/>
      <c r="F31" s="290"/>
      <c r="G31" s="290"/>
      <c r="H31" s="290"/>
      <c r="I31" s="187">
        <v>0</v>
      </c>
      <c r="J31" s="195">
        <f t="shared" si="8"/>
        <v>0</v>
      </c>
      <c r="K31" s="195">
        <f t="shared" ref="K31:K32" si="9">(E31*I31)*1.04</f>
        <v>0</v>
      </c>
      <c r="L31" s="195">
        <f t="shared" ref="L31:L33" si="10">((F31*I31)*1.04)*1.04</f>
        <v>0</v>
      </c>
      <c r="M31" s="195">
        <f t="shared" ref="M31:M33" si="11">(((G31*I31)*1.04)*1.04)*1.04</f>
        <v>0</v>
      </c>
      <c r="N31" s="195">
        <f>((((H31*I31)*1.04)*1.04)*1.04)*1.04</f>
        <v>0</v>
      </c>
      <c r="O31" s="188">
        <f>SUM(J31:N31)</f>
        <v>0</v>
      </c>
    </row>
    <row r="32" spans="1:15">
      <c r="A32" s="202" t="s">
        <v>37</v>
      </c>
      <c r="B32" s="289"/>
      <c r="C32" s="172"/>
      <c r="D32" s="290"/>
      <c r="E32" s="290"/>
      <c r="F32" s="290"/>
      <c r="G32" s="290"/>
      <c r="H32" s="290"/>
      <c r="I32" s="187">
        <v>0</v>
      </c>
      <c r="J32" s="195">
        <f t="shared" si="8"/>
        <v>0</v>
      </c>
      <c r="K32" s="195">
        <f t="shared" si="9"/>
        <v>0</v>
      </c>
      <c r="L32" s="195">
        <f t="shared" si="10"/>
        <v>0</v>
      </c>
      <c r="M32" s="195">
        <f t="shared" si="11"/>
        <v>0</v>
      </c>
      <c r="N32" s="195">
        <f t="shared" ref="N32:N33" si="12">((((H32*I32)*1.04)*1.04)*1.04)*1.04</f>
        <v>0</v>
      </c>
      <c r="O32" s="188">
        <f>SUM(J32:N32)</f>
        <v>0</v>
      </c>
    </row>
    <row r="33" spans="1:16">
      <c r="A33" s="202" t="s">
        <v>37</v>
      </c>
      <c r="B33" s="289"/>
      <c r="C33" s="172"/>
      <c r="D33" s="290"/>
      <c r="E33" s="290"/>
      <c r="F33" s="290"/>
      <c r="G33" s="290"/>
      <c r="H33" s="290"/>
      <c r="I33" s="187">
        <v>0</v>
      </c>
      <c r="J33" s="195">
        <f t="shared" si="8"/>
        <v>0</v>
      </c>
      <c r="K33" s="195">
        <f>(E33*I33)*1.04</f>
        <v>0</v>
      </c>
      <c r="L33" s="195">
        <f t="shared" si="10"/>
        <v>0</v>
      </c>
      <c r="M33" s="195">
        <f t="shared" si="11"/>
        <v>0</v>
      </c>
      <c r="N33" s="195">
        <f t="shared" si="12"/>
        <v>0</v>
      </c>
      <c r="O33" s="188">
        <f>SUM(J33:N33)</f>
        <v>0</v>
      </c>
    </row>
    <row r="34" spans="1:16">
      <c r="A34" s="398" t="s">
        <v>38</v>
      </c>
      <c r="B34" s="399"/>
      <c r="C34" s="399"/>
      <c r="D34" s="399"/>
      <c r="E34" s="399"/>
      <c r="F34" s="399"/>
      <c r="G34" s="399"/>
      <c r="H34" s="399"/>
      <c r="I34" s="400"/>
      <c r="J34" s="203">
        <f>J11+J12+J13+J14+J15+J16+J19+J20+J21+J22+J26+J27+J30+J31+J32+J33</f>
        <v>0</v>
      </c>
      <c r="K34" s="203">
        <f>K11+K12+K13+K14+K15+K16+K19+K20+K21+K22+K26+K27+K30+K31+K32+K33</f>
        <v>0</v>
      </c>
      <c r="L34" s="203">
        <f t="shared" ref="L34:O34" si="13">L11+L12+L13+L14+L15+L16+L19+L20+L21+L22+L26+L27+L30+L31+L32+L33</f>
        <v>0</v>
      </c>
      <c r="M34" s="203">
        <f t="shared" si="13"/>
        <v>0</v>
      </c>
      <c r="N34" s="203">
        <f t="shared" si="13"/>
        <v>0</v>
      </c>
      <c r="O34" s="203">
        <f t="shared" si="13"/>
        <v>0</v>
      </c>
    </row>
    <row r="35" spans="1:16">
      <c r="A35" s="386"/>
      <c r="B35" s="386"/>
      <c r="C35" s="386"/>
      <c r="D35" s="386"/>
      <c r="E35" s="386"/>
      <c r="F35" s="386"/>
      <c r="G35" s="386"/>
      <c r="H35" s="386"/>
      <c r="I35" s="386"/>
      <c r="J35" s="12"/>
      <c r="K35" s="12"/>
      <c r="L35" s="12"/>
      <c r="M35" s="12"/>
      <c r="N35" s="12"/>
      <c r="O35" s="13"/>
    </row>
    <row r="36" spans="1:16">
      <c r="A36" s="380" t="s">
        <v>41</v>
      </c>
      <c r="B36" s="381"/>
      <c r="C36" s="381"/>
      <c r="D36" s="381"/>
      <c r="E36" s="381"/>
      <c r="F36" s="381"/>
      <c r="G36" s="381"/>
      <c r="H36" s="381"/>
      <c r="I36" s="382"/>
      <c r="J36" s="40"/>
      <c r="K36" s="14"/>
      <c r="L36" s="14"/>
      <c r="M36" s="14"/>
      <c r="N36" s="14"/>
      <c r="O36" s="6"/>
    </row>
    <row r="37" spans="1:16">
      <c r="A37" s="15" t="s">
        <v>39</v>
      </c>
      <c r="B37" s="16"/>
      <c r="C37" s="16"/>
      <c r="D37" s="16"/>
      <c r="E37" s="16"/>
      <c r="F37" s="16"/>
      <c r="G37" s="16"/>
      <c r="H37" s="17"/>
      <c r="I37" s="155" t="s">
        <v>40</v>
      </c>
      <c r="J37" s="346"/>
      <c r="K37" s="332"/>
      <c r="L37" s="332"/>
      <c r="M37" s="332"/>
      <c r="N37" s="332"/>
      <c r="O37" s="347"/>
    </row>
    <row r="38" spans="1:16">
      <c r="A38" s="343" t="str">
        <f>A11</f>
        <v>Faculty 1</v>
      </c>
      <c r="B38" s="344"/>
      <c r="C38" s="344"/>
      <c r="D38" s="344"/>
      <c r="E38" s="344"/>
      <c r="F38" s="344"/>
      <c r="G38" s="344"/>
      <c r="H38" s="345"/>
      <c r="I38" s="159">
        <v>0</v>
      </c>
      <c r="J38" s="162" t="s">
        <v>160</v>
      </c>
      <c r="K38" s="18">
        <f t="shared" ref="K38:K43" si="14">K11*I38</f>
        <v>0</v>
      </c>
      <c r="L38" s="18">
        <f t="shared" ref="L38:L43" si="15">L11*I38</f>
        <v>0</v>
      </c>
      <c r="M38" s="18">
        <f t="shared" ref="M38:M43" si="16">M11*I38</f>
        <v>0</v>
      </c>
      <c r="N38" s="18">
        <f t="shared" ref="N38:N43" si="17">N11*I38</f>
        <v>0</v>
      </c>
      <c r="O38" s="10">
        <f>SUM(J38:N38)</f>
        <v>0</v>
      </c>
      <c r="P38" s="164" t="s">
        <v>163</v>
      </c>
    </row>
    <row r="39" spans="1:16">
      <c r="A39" s="343" t="str">
        <f>A12</f>
        <v>Faculty 2</v>
      </c>
      <c r="B39" s="344"/>
      <c r="C39" s="344"/>
      <c r="D39" s="344"/>
      <c r="E39" s="344"/>
      <c r="F39" s="344"/>
      <c r="G39" s="344"/>
      <c r="H39" s="345"/>
      <c r="I39" s="159">
        <v>0</v>
      </c>
      <c r="J39" s="158">
        <f>J12*I39</f>
        <v>0</v>
      </c>
      <c r="K39" s="18">
        <f t="shared" si="14"/>
        <v>0</v>
      </c>
      <c r="L39" s="18">
        <f t="shared" si="15"/>
        <v>0</v>
      </c>
      <c r="M39" s="18">
        <f t="shared" si="16"/>
        <v>0</v>
      </c>
      <c r="N39" s="18">
        <f t="shared" si="17"/>
        <v>0</v>
      </c>
      <c r="O39" s="10">
        <f t="shared" ref="O39:O43" si="18">SUM(J39:N39)</f>
        <v>0</v>
      </c>
      <c r="P39" s="164" t="s">
        <v>165</v>
      </c>
    </row>
    <row r="40" spans="1:16">
      <c r="A40" s="343" t="str">
        <f t="shared" ref="A40:A43" si="19">A13</f>
        <v>Faculty 3</v>
      </c>
      <c r="B40" s="344"/>
      <c r="C40" s="344"/>
      <c r="D40" s="344"/>
      <c r="E40" s="344"/>
      <c r="F40" s="344"/>
      <c r="G40" s="344"/>
      <c r="H40" s="345"/>
      <c r="I40" s="159">
        <v>0</v>
      </c>
      <c r="J40" s="158">
        <f>J13*I40</f>
        <v>0</v>
      </c>
      <c r="K40" s="18">
        <f t="shared" si="14"/>
        <v>0</v>
      </c>
      <c r="L40" s="18">
        <f t="shared" si="15"/>
        <v>0</v>
      </c>
      <c r="M40" s="18">
        <f t="shared" si="16"/>
        <v>0</v>
      </c>
      <c r="N40" s="18">
        <f t="shared" si="17"/>
        <v>0</v>
      </c>
      <c r="O40" s="10">
        <f t="shared" si="18"/>
        <v>0</v>
      </c>
      <c r="P40" s="164" t="s">
        <v>166</v>
      </c>
    </row>
    <row r="41" spans="1:16">
      <c r="A41" s="343" t="str">
        <f t="shared" si="19"/>
        <v>Faculty 4</v>
      </c>
      <c r="B41" s="344"/>
      <c r="C41" s="344"/>
      <c r="D41" s="344"/>
      <c r="E41" s="344"/>
      <c r="F41" s="344"/>
      <c r="G41" s="344"/>
      <c r="H41" s="345"/>
      <c r="I41" s="159">
        <v>0</v>
      </c>
      <c r="J41" s="158">
        <f t="shared" ref="J41:J43" si="20">J14*I41</f>
        <v>0</v>
      </c>
      <c r="K41" s="18">
        <f t="shared" si="14"/>
        <v>0</v>
      </c>
      <c r="L41" s="18">
        <f t="shared" si="15"/>
        <v>0</v>
      </c>
      <c r="M41" s="18">
        <f t="shared" si="16"/>
        <v>0</v>
      </c>
      <c r="N41" s="18">
        <f t="shared" si="17"/>
        <v>0</v>
      </c>
      <c r="O41" s="10">
        <f t="shared" si="18"/>
        <v>0</v>
      </c>
    </row>
    <row r="42" spans="1:16">
      <c r="A42" s="343" t="str">
        <f t="shared" si="19"/>
        <v>Faculty 5</v>
      </c>
      <c r="B42" s="344"/>
      <c r="C42" s="344"/>
      <c r="D42" s="344"/>
      <c r="E42" s="344"/>
      <c r="F42" s="344"/>
      <c r="G42" s="344"/>
      <c r="H42" s="345"/>
      <c r="I42" s="159">
        <v>0</v>
      </c>
      <c r="J42" s="158">
        <f>J15*I42</f>
        <v>0</v>
      </c>
      <c r="K42" s="18">
        <f t="shared" si="14"/>
        <v>0</v>
      </c>
      <c r="L42" s="18">
        <f t="shared" si="15"/>
        <v>0</v>
      </c>
      <c r="M42" s="18">
        <f t="shared" si="16"/>
        <v>0</v>
      </c>
      <c r="N42" s="18">
        <f t="shared" si="17"/>
        <v>0</v>
      </c>
      <c r="O42" s="10">
        <f t="shared" si="18"/>
        <v>0</v>
      </c>
    </row>
    <row r="43" spans="1:16">
      <c r="A43" s="343" t="str">
        <f t="shared" si="19"/>
        <v>Faculty 6</v>
      </c>
      <c r="B43" s="344"/>
      <c r="C43" s="344"/>
      <c r="D43" s="344"/>
      <c r="E43" s="344"/>
      <c r="F43" s="344"/>
      <c r="G43" s="344"/>
      <c r="H43" s="345"/>
      <c r="I43" s="159">
        <v>0</v>
      </c>
      <c r="J43" s="158">
        <f t="shared" si="20"/>
        <v>0</v>
      </c>
      <c r="K43" s="18">
        <f t="shared" si="14"/>
        <v>0</v>
      </c>
      <c r="L43" s="18">
        <f t="shared" si="15"/>
        <v>0</v>
      </c>
      <c r="M43" s="18">
        <f t="shared" si="16"/>
        <v>0</v>
      </c>
      <c r="N43" s="18">
        <f t="shared" si="17"/>
        <v>0</v>
      </c>
      <c r="O43" s="10">
        <f t="shared" si="18"/>
        <v>0</v>
      </c>
    </row>
    <row r="44" spans="1:16">
      <c r="A44" s="343" t="str">
        <f>A19</f>
        <v>Staff 1</v>
      </c>
      <c r="B44" s="344"/>
      <c r="C44" s="344"/>
      <c r="D44" s="344"/>
      <c r="E44" s="344"/>
      <c r="F44" s="344"/>
      <c r="G44" s="344"/>
      <c r="H44" s="345"/>
      <c r="I44" s="156">
        <v>0</v>
      </c>
      <c r="J44" s="158">
        <f>J19*I44</f>
        <v>0</v>
      </c>
      <c r="K44" s="18">
        <f>K19*I44</f>
        <v>0</v>
      </c>
      <c r="L44" s="18">
        <f>L19*I44</f>
        <v>0</v>
      </c>
      <c r="M44" s="18">
        <f>M19*I44</f>
        <v>0</v>
      </c>
      <c r="N44" s="18">
        <f>N19*I44</f>
        <v>0</v>
      </c>
      <c r="O44" s="10">
        <f t="shared" ref="O44:O53" si="21">SUM(J44:N44)</f>
        <v>0</v>
      </c>
    </row>
    <row r="45" spans="1:16">
      <c r="A45" s="343" t="str">
        <f t="shared" ref="A45:A47" si="22">A20</f>
        <v>Staff 2</v>
      </c>
      <c r="B45" s="344"/>
      <c r="C45" s="344"/>
      <c r="D45" s="344"/>
      <c r="E45" s="344"/>
      <c r="F45" s="344"/>
      <c r="G45" s="344"/>
      <c r="H45" s="345"/>
      <c r="I45" s="156">
        <v>0</v>
      </c>
      <c r="J45" s="158">
        <f>J20*I45</f>
        <v>0</v>
      </c>
      <c r="K45" s="18">
        <f>K20*I45</f>
        <v>0</v>
      </c>
      <c r="L45" s="18">
        <f>L20*I45</f>
        <v>0</v>
      </c>
      <c r="M45" s="18">
        <f>M20*I45</f>
        <v>0</v>
      </c>
      <c r="N45" s="18">
        <f>N20*I45</f>
        <v>0</v>
      </c>
      <c r="O45" s="10">
        <f t="shared" si="21"/>
        <v>0</v>
      </c>
    </row>
    <row r="46" spans="1:16">
      <c r="A46" s="343" t="str">
        <f t="shared" si="22"/>
        <v>Staff 3</v>
      </c>
      <c r="B46" s="344"/>
      <c r="C46" s="344"/>
      <c r="D46" s="344"/>
      <c r="E46" s="344"/>
      <c r="F46" s="344"/>
      <c r="G46" s="344"/>
      <c r="H46" s="345"/>
      <c r="I46" s="156">
        <v>0</v>
      </c>
      <c r="J46" s="158">
        <f>J21*I46</f>
        <v>0</v>
      </c>
      <c r="K46" s="18">
        <f>K21*I46</f>
        <v>0</v>
      </c>
      <c r="L46" s="18">
        <f>L21*I46</f>
        <v>0</v>
      </c>
      <c r="M46" s="18">
        <f>M21*I46</f>
        <v>0</v>
      </c>
      <c r="N46" s="18">
        <f>N21*I46</f>
        <v>0</v>
      </c>
      <c r="O46" s="10">
        <f t="shared" si="21"/>
        <v>0</v>
      </c>
    </row>
    <row r="47" spans="1:16">
      <c r="A47" s="343" t="str">
        <f t="shared" si="22"/>
        <v>Staff 4</v>
      </c>
      <c r="B47" s="344"/>
      <c r="C47" s="344"/>
      <c r="D47" s="344"/>
      <c r="E47" s="344"/>
      <c r="F47" s="344"/>
      <c r="G47" s="344"/>
      <c r="H47" s="345"/>
      <c r="I47" s="156">
        <v>0</v>
      </c>
      <c r="J47" s="158">
        <f>J22*I47</f>
        <v>0</v>
      </c>
      <c r="K47" s="18">
        <f>K22*I47</f>
        <v>0</v>
      </c>
      <c r="L47" s="18">
        <f>L22*I47</f>
        <v>0</v>
      </c>
      <c r="M47" s="18">
        <f>M22*I47</f>
        <v>0</v>
      </c>
      <c r="N47" s="18">
        <f>N22*I47</f>
        <v>0</v>
      </c>
      <c r="O47" s="10">
        <f t="shared" si="21"/>
        <v>0</v>
      </c>
    </row>
    <row r="48" spans="1:16">
      <c r="A48" s="343" t="str">
        <f>A26</f>
        <v>NSH 1</v>
      </c>
      <c r="B48" s="344"/>
      <c r="C48" s="344"/>
      <c r="D48" s="344"/>
      <c r="E48" s="344"/>
      <c r="F48" s="344"/>
      <c r="G48" s="344"/>
      <c r="H48" s="345"/>
      <c r="I48" s="157">
        <v>0.09</v>
      </c>
      <c r="J48" s="158">
        <f>J26*I48</f>
        <v>0</v>
      </c>
      <c r="K48" s="18">
        <f>K26*I48</f>
        <v>0</v>
      </c>
      <c r="L48" s="18">
        <f>L26*I48</f>
        <v>0</v>
      </c>
      <c r="M48" s="18">
        <f>M26*I48</f>
        <v>0</v>
      </c>
      <c r="N48" s="18">
        <f>N26*I48</f>
        <v>0</v>
      </c>
      <c r="O48" s="10">
        <f t="shared" si="21"/>
        <v>0</v>
      </c>
    </row>
    <row r="49" spans="1:15">
      <c r="A49" s="343" t="str">
        <f>A27</f>
        <v>NSH 2</v>
      </c>
      <c r="B49" s="344"/>
      <c r="C49" s="344"/>
      <c r="D49" s="344"/>
      <c r="E49" s="344"/>
      <c r="F49" s="344"/>
      <c r="G49" s="344"/>
      <c r="H49" s="345"/>
      <c r="I49" s="157">
        <v>0.09</v>
      </c>
      <c r="J49" s="158">
        <f>J27*I49</f>
        <v>0</v>
      </c>
      <c r="K49" s="18">
        <f>K27*I49</f>
        <v>0</v>
      </c>
      <c r="L49" s="18">
        <f>L27*I49</f>
        <v>0</v>
      </c>
      <c r="M49" s="18">
        <f>M27*I49</f>
        <v>0</v>
      </c>
      <c r="N49" s="18">
        <f>N27*I49</f>
        <v>0</v>
      </c>
      <c r="O49" s="10">
        <f t="shared" si="21"/>
        <v>0</v>
      </c>
    </row>
    <row r="50" spans="1:15">
      <c r="A50" s="343" t="str">
        <f>A30</f>
        <v>Undergraduate Student(s)</v>
      </c>
      <c r="B50" s="344"/>
      <c r="C50" s="344"/>
      <c r="D50" s="344"/>
      <c r="E50" s="344"/>
      <c r="F50" s="344"/>
      <c r="G50" s="344"/>
      <c r="H50" s="345"/>
      <c r="I50" s="157">
        <v>0.05</v>
      </c>
      <c r="J50" s="158">
        <f>J30*I50</f>
        <v>0</v>
      </c>
      <c r="K50" s="18">
        <f>K30*I50</f>
        <v>0</v>
      </c>
      <c r="L50" s="18">
        <f>L30*I50</f>
        <v>0</v>
      </c>
      <c r="M50" s="18">
        <f>M30*I50</f>
        <v>0</v>
      </c>
      <c r="N50" s="18">
        <f>N30*I50</f>
        <v>0</v>
      </c>
      <c r="O50" s="10">
        <f t="shared" si="21"/>
        <v>0</v>
      </c>
    </row>
    <row r="51" spans="1:15">
      <c r="A51" s="343" t="str">
        <f>A31</f>
        <v>Undergraduate Student(s)</v>
      </c>
      <c r="B51" s="344"/>
      <c r="C51" s="344"/>
      <c r="D51" s="344"/>
      <c r="E51" s="344"/>
      <c r="F51" s="344"/>
      <c r="G51" s="344"/>
      <c r="H51" s="345"/>
      <c r="I51" s="157">
        <v>0.05</v>
      </c>
      <c r="J51" s="158">
        <f>J31*I51</f>
        <v>0</v>
      </c>
      <c r="K51" s="18">
        <f>K31*I51</f>
        <v>0</v>
      </c>
      <c r="L51" s="18">
        <f>L31*I51</f>
        <v>0</v>
      </c>
      <c r="M51" s="18">
        <f>M31*I51</f>
        <v>0</v>
      </c>
      <c r="N51" s="18">
        <f>N31*I51</f>
        <v>0</v>
      </c>
      <c r="O51" s="10">
        <f t="shared" si="21"/>
        <v>0</v>
      </c>
    </row>
    <row r="52" spans="1:15">
      <c r="A52" s="343" t="str">
        <f>A32</f>
        <v>Graduate Student(s)</v>
      </c>
      <c r="B52" s="344"/>
      <c r="C52" s="344"/>
      <c r="D52" s="344"/>
      <c r="E52" s="344"/>
      <c r="F52" s="344"/>
      <c r="G52" s="344"/>
      <c r="H52" s="345"/>
      <c r="I52" s="157">
        <v>0.05</v>
      </c>
      <c r="J52" s="158">
        <f>J32*I52</f>
        <v>0</v>
      </c>
      <c r="K52" s="18">
        <f>K32*I52</f>
        <v>0</v>
      </c>
      <c r="L52" s="18">
        <f>L32*I52</f>
        <v>0</v>
      </c>
      <c r="M52" s="18">
        <f>M32*I52</f>
        <v>0</v>
      </c>
      <c r="N52" s="18">
        <f>N32*I52</f>
        <v>0</v>
      </c>
      <c r="O52" s="10">
        <f t="shared" si="21"/>
        <v>0</v>
      </c>
    </row>
    <row r="53" spans="1:15">
      <c r="A53" s="343" t="str">
        <f>A33</f>
        <v>Graduate Student(s)</v>
      </c>
      <c r="B53" s="344"/>
      <c r="C53" s="344"/>
      <c r="D53" s="344"/>
      <c r="E53" s="344"/>
      <c r="F53" s="344"/>
      <c r="G53" s="344"/>
      <c r="H53" s="345"/>
      <c r="I53" s="157">
        <v>0.05</v>
      </c>
      <c r="J53" s="158">
        <f>J33*I53</f>
        <v>0</v>
      </c>
      <c r="K53" s="18">
        <f>K33*I53</f>
        <v>0</v>
      </c>
      <c r="L53" s="18">
        <f>L33*I53</f>
        <v>0</v>
      </c>
      <c r="M53" s="18">
        <f>M33*I53</f>
        <v>0</v>
      </c>
      <c r="N53" s="18">
        <f>N33*I53</f>
        <v>0</v>
      </c>
      <c r="O53" s="10">
        <f t="shared" si="21"/>
        <v>0</v>
      </c>
    </row>
    <row r="54" spans="1:15">
      <c r="A54" s="359" t="s">
        <v>41</v>
      </c>
      <c r="B54" s="360"/>
      <c r="C54" s="360"/>
      <c r="D54" s="360"/>
      <c r="E54" s="360"/>
      <c r="F54" s="360"/>
      <c r="G54" s="360"/>
      <c r="H54" s="360"/>
      <c r="I54" s="361"/>
      <c r="J54" s="11">
        <f>SUM(J38:J53)</f>
        <v>0</v>
      </c>
      <c r="K54" s="11">
        <f t="shared" ref="K54:N54" si="23">SUM(K38:K53)</f>
        <v>0</v>
      </c>
      <c r="L54" s="11">
        <f t="shared" si="23"/>
        <v>0</v>
      </c>
      <c r="M54" s="11">
        <f t="shared" si="23"/>
        <v>0</v>
      </c>
      <c r="N54" s="11">
        <f t="shared" si="23"/>
        <v>0</v>
      </c>
      <c r="O54" s="20">
        <f>SUM(O38:O53)</f>
        <v>0</v>
      </c>
    </row>
    <row r="55" spans="1:15">
      <c r="A55" s="369"/>
      <c r="B55" s="369"/>
      <c r="C55" s="369"/>
      <c r="D55" s="369"/>
      <c r="E55" s="369"/>
      <c r="F55" s="369"/>
      <c r="G55" s="369"/>
      <c r="H55" s="369"/>
      <c r="I55" s="369"/>
      <c r="J55" s="12"/>
      <c r="K55" s="12"/>
      <c r="L55" s="12"/>
      <c r="M55" s="12"/>
      <c r="N55" s="12"/>
      <c r="O55" s="21"/>
    </row>
    <row r="56" spans="1:15">
      <c r="A56" s="383" t="s">
        <v>42</v>
      </c>
      <c r="B56" s="384"/>
      <c r="C56" s="384"/>
      <c r="D56" s="384"/>
      <c r="E56" s="384"/>
      <c r="F56" s="384"/>
      <c r="G56" s="384"/>
      <c r="H56" s="384"/>
      <c r="I56" s="384"/>
      <c r="J56" s="31"/>
      <c r="K56" s="5"/>
      <c r="L56" s="5"/>
      <c r="M56" s="5"/>
      <c r="N56" s="5"/>
      <c r="O56" s="6"/>
    </row>
    <row r="57" spans="1:15" ht="14.4" customHeight="1">
      <c r="A57" s="310" t="s">
        <v>43</v>
      </c>
      <c r="B57" s="311"/>
      <c r="C57" s="311"/>
      <c r="D57" s="311"/>
      <c r="E57" s="311"/>
      <c r="F57" s="311"/>
      <c r="G57" s="311"/>
      <c r="H57" s="311"/>
      <c r="I57" s="312"/>
      <c r="J57" s="22" t="s">
        <v>44</v>
      </c>
      <c r="K57" s="23"/>
      <c r="L57" s="23"/>
      <c r="M57" s="23"/>
      <c r="N57" s="23"/>
      <c r="O57" s="24"/>
    </row>
    <row r="58" spans="1:15">
      <c r="A58" s="395"/>
      <c r="B58" s="396"/>
      <c r="C58" s="396"/>
      <c r="D58" s="396"/>
      <c r="E58" s="396"/>
      <c r="F58" s="396"/>
      <c r="G58" s="396"/>
      <c r="H58" s="396"/>
      <c r="I58" s="397"/>
      <c r="J58" s="25">
        <v>0</v>
      </c>
      <c r="K58" s="26">
        <v>0</v>
      </c>
      <c r="L58" s="26">
        <v>0</v>
      </c>
      <c r="M58" s="26">
        <v>0</v>
      </c>
      <c r="N58" s="26">
        <v>0</v>
      </c>
      <c r="O58" s="10">
        <f>SUM(J58:N58)</f>
        <v>0</v>
      </c>
    </row>
    <row r="59" spans="1:15">
      <c r="A59" s="395"/>
      <c r="B59" s="396"/>
      <c r="C59" s="396"/>
      <c r="D59" s="396"/>
      <c r="E59" s="396"/>
      <c r="F59" s="396"/>
      <c r="G59" s="396"/>
      <c r="H59" s="396"/>
      <c r="I59" s="397"/>
      <c r="J59" s="25">
        <v>0</v>
      </c>
      <c r="K59" s="26">
        <v>0</v>
      </c>
      <c r="L59" s="26">
        <v>0</v>
      </c>
      <c r="M59" s="26">
        <v>0</v>
      </c>
      <c r="N59" s="26">
        <v>0</v>
      </c>
      <c r="O59" s="10">
        <f>SUM(J59:N59)</f>
        <v>0</v>
      </c>
    </row>
    <row r="60" spans="1:15">
      <c r="A60" s="395"/>
      <c r="B60" s="396"/>
      <c r="C60" s="396"/>
      <c r="D60" s="396"/>
      <c r="E60" s="396"/>
      <c r="F60" s="396"/>
      <c r="G60" s="396"/>
      <c r="H60" s="396"/>
      <c r="I60" s="397"/>
      <c r="J60" s="25">
        <v>0</v>
      </c>
      <c r="K60" s="26">
        <v>0</v>
      </c>
      <c r="L60" s="26">
        <v>0</v>
      </c>
      <c r="M60" s="26">
        <v>0</v>
      </c>
      <c r="N60" s="26">
        <v>0</v>
      </c>
      <c r="O60" s="10">
        <f>SUM(J60:N60)</f>
        <v>0</v>
      </c>
    </row>
    <row r="61" spans="1:15">
      <c r="A61" s="359" t="s">
        <v>45</v>
      </c>
      <c r="B61" s="360"/>
      <c r="C61" s="360"/>
      <c r="D61" s="360"/>
      <c r="E61" s="360"/>
      <c r="F61" s="360"/>
      <c r="G61" s="360"/>
      <c r="H61" s="360"/>
      <c r="I61" s="361"/>
      <c r="J61" s="11">
        <f>SUM(J58:J60)</f>
        <v>0</v>
      </c>
      <c r="K61" s="11">
        <f t="shared" ref="K61:N61" si="24">SUM(K58:K60)</f>
        <v>0</v>
      </c>
      <c r="L61" s="11">
        <f t="shared" si="24"/>
        <v>0</v>
      </c>
      <c r="M61" s="11">
        <f t="shared" si="24"/>
        <v>0</v>
      </c>
      <c r="N61" s="11">
        <f t="shared" si="24"/>
        <v>0</v>
      </c>
      <c r="O61" s="20">
        <f>SUM(O58:O60)</f>
        <v>0</v>
      </c>
    </row>
    <row r="62" spans="1:15">
      <c r="A62" s="369"/>
      <c r="B62" s="369"/>
      <c r="C62" s="369"/>
      <c r="D62" s="369"/>
      <c r="E62" s="369"/>
      <c r="F62" s="369"/>
      <c r="G62" s="369"/>
      <c r="H62" s="369"/>
      <c r="I62" s="369"/>
      <c r="J62" s="12"/>
      <c r="K62" s="12"/>
      <c r="L62" s="12"/>
      <c r="M62" s="12"/>
      <c r="N62" s="12"/>
      <c r="O62" s="21"/>
    </row>
    <row r="63" spans="1:15">
      <c r="A63" s="383" t="s">
        <v>46</v>
      </c>
      <c r="B63" s="385"/>
      <c r="C63" s="384"/>
      <c r="D63" s="384"/>
      <c r="E63" s="384"/>
      <c r="F63" s="384"/>
      <c r="G63" s="384"/>
      <c r="H63" s="384"/>
      <c r="I63" s="384"/>
      <c r="J63" s="31"/>
      <c r="K63" s="5"/>
      <c r="L63" s="5"/>
      <c r="M63" s="5"/>
      <c r="N63" s="5"/>
      <c r="O63" s="6"/>
    </row>
    <row r="64" spans="1:15">
      <c r="A64" s="67" t="s">
        <v>47</v>
      </c>
      <c r="B64" s="68" t="s">
        <v>48</v>
      </c>
      <c r="C64" s="69"/>
      <c r="D64" s="404"/>
      <c r="E64" s="405"/>
      <c r="F64" s="405"/>
      <c r="G64" s="405"/>
      <c r="H64" s="405"/>
      <c r="I64" s="406"/>
      <c r="J64" s="307"/>
      <c r="K64" s="308"/>
      <c r="L64" s="308"/>
      <c r="M64" s="308"/>
      <c r="N64" s="308"/>
      <c r="O64" s="309"/>
    </row>
    <row r="65" spans="1:15">
      <c r="A65" s="401"/>
      <c r="B65" s="402"/>
      <c r="C65" s="402"/>
      <c r="D65" s="402"/>
      <c r="E65" s="402"/>
      <c r="F65" s="402"/>
      <c r="G65" s="402"/>
      <c r="H65" s="402"/>
      <c r="I65" s="403"/>
      <c r="J65" s="27">
        <v>0</v>
      </c>
      <c r="K65" s="27">
        <v>0</v>
      </c>
      <c r="L65" s="27">
        <v>0</v>
      </c>
      <c r="M65" s="27">
        <v>0</v>
      </c>
      <c r="N65" s="27">
        <v>0</v>
      </c>
      <c r="O65" s="1">
        <f>SUM(J65:N65)</f>
        <v>0</v>
      </c>
    </row>
    <row r="66" spans="1:15">
      <c r="A66" s="401"/>
      <c r="B66" s="402"/>
      <c r="C66" s="402"/>
      <c r="D66" s="402"/>
      <c r="E66" s="402"/>
      <c r="F66" s="402"/>
      <c r="G66" s="402"/>
      <c r="H66" s="402"/>
      <c r="I66" s="403"/>
      <c r="J66" s="27">
        <v>0</v>
      </c>
      <c r="K66" s="27">
        <v>0</v>
      </c>
      <c r="L66" s="27">
        <v>0</v>
      </c>
      <c r="M66" s="27">
        <v>0</v>
      </c>
      <c r="N66" s="27">
        <v>0</v>
      </c>
      <c r="O66" s="1">
        <f>SUM(J66:N66)</f>
        <v>0</v>
      </c>
    </row>
    <row r="67" spans="1:15">
      <c r="A67" s="401"/>
      <c r="B67" s="402"/>
      <c r="C67" s="402"/>
      <c r="D67" s="402"/>
      <c r="E67" s="402"/>
      <c r="F67" s="402"/>
      <c r="G67" s="402"/>
      <c r="H67" s="402"/>
      <c r="I67" s="403"/>
      <c r="J67" s="27">
        <v>0</v>
      </c>
      <c r="K67" s="27">
        <v>0</v>
      </c>
      <c r="L67" s="27">
        <v>0</v>
      </c>
      <c r="M67" s="27">
        <v>0</v>
      </c>
      <c r="N67" s="27">
        <v>0</v>
      </c>
      <c r="O67" s="1">
        <f>SUM(J67:N67)</f>
        <v>0</v>
      </c>
    </row>
    <row r="68" spans="1:15">
      <c r="A68" s="401"/>
      <c r="B68" s="402"/>
      <c r="C68" s="402"/>
      <c r="D68" s="402"/>
      <c r="E68" s="402"/>
      <c r="F68" s="402"/>
      <c r="G68" s="402"/>
      <c r="H68" s="402"/>
      <c r="I68" s="403"/>
      <c r="J68" s="27">
        <v>0</v>
      </c>
      <c r="K68" s="27">
        <v>0</v>
      </c>
      <c r="L68" s="27">
        <v>0</v>
      </c>
      <c r="M68" s="27">
        <v>0</v>
      </c>
      <c r="N68" s="27">
        <v>0</v>
      </c>
      <c r="O68" s="1">
        <f>SUM(J68:N68)</f>
        <v>0</v>
      </c>
    </row>
    <row r="69" spans="1:15" ht="15.6" customHeight="1">
      <c r="A69" s="60" t="s">
        <v>79</v>
      </c>
      <c r="B69" s="112" t="s">
        <v>80</v>
      </c>
      <c r="C69" s="70"/>
      <c r="D69" s="70"/>
      <c r="E69" s="70"/>
      <c r="F69" s="70"/>
      <c r="G69" s="70"/>
      <c r="H69" s="70"/>
      <c r="I69" s="71"/>
      <c r="J69" s="37"/>
      <c r="K69" s="28"/>
      <c r="L69" s="28"/>
      <c r="M69" s="28"/>
      <c r="N69" s="28"/>
      <c r="O69" s="24"/>
    </row>
    <row r="70" spans="1:15">
      <c r="A70" s="411"/>
      <c r="B70" s="412"/>
      <c r="C70" s="412"/>
      <c r="D70" s="412"/>
      <c r="E70" s="412"/>
      <c r="F70" s="412"/>
      <c r="G70" s="412"/>
      <c r="H70" s="412"/>
      <c r="I70" s="413"/>
      <c r="J70" s="27">
        <v>0</v>
      </c>
      <c r="K70" s="27">
        <v>0</v>
      </c>
      <c r="L70" s="27">
        <v>0</v>
      </c>
      <c r="M70" s="27">
        <v>0</v>
      </c>
      <c r="N70" s="27">
        <v>0</v>
      </c>
      <c r="O70" s="10">
        <f>SUM(J70:N70)</f>
        <v>0</v>
      </c>
    </row>
    <row r="71" spans="1:15">
      <c r="A71" s="411"/>
      <c r="B71" s="412"/>
      <c r="C71" s="412"/>
      <c r="D71" s="412"/>
      <c r="E71" s="412"/>
      <c r="F71" s="412"/>
      <c r="G71" s="412"/>
      <c r="H71" s="412"/>
      <c r="I71" s="413"/>
      <c r="J71" s="27">
        <v>0</v>
      </c>
      <c r="K71" s="27">
        <v>0</v>
      </c>
      <c r="L71" s="27">
        <v>0</v>
      </c>
      <c r="M71" s="27">
        <v>0</v>
      </c>
      <c r="N71" s="27">
        <v>0</v>
      </c>
      <c r="O71" s="10">
        <f>SUM(J71:N71)</f>
        <v>0</v>
      </c>
    </row>
    <row r="72" spans="1:15">
      <c r="A72" s="408" t="s">
        <v>49</v>
      </c>
      <c r="B72" s="409"/>
      <c r="C72" s="409"/>
      <c r="D72" s="409"/>
      <c r="E72" s="409"/>
      <c r="F72" s="409"/>
      <c r="G72" s="409"/>
      <c r="H72" s="409"/>
      <c r="I72" s="410"/>
      <c r="J72" s="29">
        <f>J65+J66+J67+J68+J70+J71</f>
        <v>0</v>
      </c>
      <c r="K72" s="29">
        <f t="shared" ref="K72:O72" si="25">K65+K66+K67+K68+K70+K71</f>
        <v>0</v>
      </c>
      <c r="L72" s="29">
        <f t="shared" si="25"/>
        <v>0</v>
      </c>
      <c r="M72" s="29">
        <f t="shared" si="25"/>
        <v>0</v>
      </c>
      <c r="N72" s="29">
        <f t="shared" si="25"/>
        <v>0</v>
      </c>
      <c r="O72" s="113">
        <f t="shared" si="25"/>
        <v>0</v>
      </c>
    </row>
    <row r="73" spans="1:15">
      <c r="A73" s="407"/>
      <c r="B73" s="407"/>
      <c r="C73" s="407"/>
      <c r="D73" s="407"/>
      <c r="E73" s="407"/>
      <c r="F73" s="407"/>
      <c r="G73" s="407"/>
      <c r="H73" s="407"/>
      <c r="I73" s="407"/>
      <c r="J73" s="30"/>
      <c r="K73" s="30"/>
      <c r="L73" s="30"/>
      <c r="M73" s="30"/>
      <c r="N73" s="30"/>
      <c r="O73" s="21"/>
    </row>
    <row r="74" spans="1:15">
      <c r="A74" s="31" t="s">
        <v>50</v>
      </c>
      <c r="B74" s="32"/>
      <c r="C74" s="5"/>
      <c r="D74" s="5"/>
      <c r="E74" s="5"/>
      <c r="F74" s="5"/>
      <c r="G74" s="5"/>
      <c r="H74" s="5"/>
      <c r="I74" s="5"/>
      <c r="J74" s="116"/>
      <c r="K74" s="33"/>
      <c r="L74" s="33"/>
      <c r="M74" s="33"/>
      <c r="N74" s="33"/>
      <c r="O74" s="6"/>
    </row>
    <row r="75" spans="1:15">
      <c r="A75" s="60" t="s">
        <v>51</v>
      </c>
      <c r="B75" s="58"/>
      <c r="C75" s="58"/>
      <c r="D75" s="58"/>
      <c r="E75" s="58"/>
      <c r="F75" s="58"/>
      <c r="G75" s="58"/>
      <c r="H75" s="58"/>
      <c r="I75" s="58"/>
      <c r="J75" s="41" t="s">
        <v>52</v>
      </c>
      <c r="K75" s="28"/>
      <c r="L75" s="28"/>
      <c r="M75" s="28"/>
      <c r="N75" s="28"/>
      <c r="O75" s="24"/>
    </row>
    <row r="76" spans="1:15">
      <c r="A76" s="395"/>
      <c r="B76" s="396"/>
      <c r="C76" s="396"/>
      <c r="D76" s="396"/>
      <c r="E76" s="396"/>
      <c r="F76" s="396"/>
      <c r="G76" s="396"/>
      <c r="H76" s="396"/>
      <c r="I76" s="397"/>
      <c r="J76" s="25">
        <v>0</v>
      </c>
      <c r="K76" s="26">
        <v>0</v>
      </c>
      <c r="L76" s="26">
        <v>0</v>
      </c>
      <c r="M76" s="26">
        <v>0</v>
      </c>
      <c r="N76" s="26">
        <v>0</v>
      </c>
      <c r="O76" s="10">
        <f>SUM(J76:N76)</f>
        <v>0</v>
      </c>
    </row>
    <row r="77" spans="1:15">
      <c r="A77" s="395"/>
      <c r="B77" s="396"/>
      <c r="C77" s="396"/>
      <c r="D77" s="396"/>
      <c r="E77" s="396"/>
      <c r="F77" s="396"/>
      <c r="G77" s="396"/>
      <c r="H77" s="396"/>
      <c r="I77" s="397"/>
      <c r="J77" s="25">
        <v>0</v>
      </c>
      <c r="K77" s="26">
        <v>0</v>
      </c>
      <c r="L77" s="26">
        <v>0</v>
      </c>
      <c r="M77" s="26">
        <v>0</v>
      </c>
      <c r="N77" s="26">
        <v>0</v>
      </c>
      <c r="O77" s="10">
        <f>SUM(J77:N77)</f>
        <v>0</v>
      </c>
    </row>
    <row r="78" spans="1:15">
      <c r="A78" s="395"/>
      <c r="B78" s="396"/>
      <c r="C78" s="396"/>
      <c r="D78" s="396"/>
      <c r="E78" s="396"/>
      <c r="F78" s="396"/>
      <c r="G78" s="396"/>
      <c r="H78" s="396"/>
      <c r="I78" s="397"/>
      <c r="J78" s="25">
        <v>0</v>
      </c>
      <c r="K78" s="26">
        <v>0</v>
      </c>
      <c r="L78" s="26">
        <v>0</v>
      </c>
      <c r="M78" s="26">
        <v>0</v>
      </c>
      <c r="N78" s="26">
        <v>0</v>
      </c>
      <c r="O78" s="10">
        <f>SUM(J78:N78)</f>
        <v>0</v>
      </c>
    </row>
    <row r="79" spans="1:15">
      <c r="A79" s="395"/>
      <c r="B79" s="396"/>
      <c r="C79" s="396"/>
      <c r="D79" s="396"/>
      <c r="E79" s="396"/>
      <c r="F79" s="396"/>
      <c r="G79" s="396"/>
      <c r="H79" s="396"/>
      <c r="I79" s="397"/>
      <c r="J79" s="25">
        <v>0</v>
      </c>
      <c r="K79" s="26">
        <v>0</v>
      </c>
      <c r="L79" s="26">
        <v>0</v>
      </c>
      <c r="M79" s="26">
        <v>0</v>
      </c>
      <c r="N79" s="26">
        <v>0</v>
      </c>
      <c r="O79" s="10">
        <f>SUM(J79:N79)</f>
        <v>0</v>
      </c>
    </row>
    <row r="80" spans="1:15">
      <c r="A80" s="359" t="s">
        <v>53</v>
      </c>
      <c r="B80" s="360"/>
      <c r="C80" s="360"/>
      <c r="D80" s="360"/>
      <c r="E80" s="360"/>
      <c r="F80" s="360"/>
      <c r="G80" s="360"/>
      <c r="H80" s="360"/>
      <c r="I80" s="361"/>
      <c r="J80" s="11">
        <f>SUM(J76:J79)</f>
        <v>0</v>
      </c>
      <c r="K80" s="11">
        <f t="shared" ref="K80:O80" si="26">SUM(K76:K79)</f>
        <v>0</v>
      </c>
      <c r="L80" s="11">
        <f t="shared" si="26"/>
        <v>0</v>
      </c>
      <c r="M80" s="11">
        <f t="shared" si="26"/>
        <v>0</v>
      </c>
      <c r="N80" s="11">
        <f t="shared" si="26"/>
        <v>0</v>
      </c>
      <c r="O80" s="20">
        <f t="shared" si="26"/>
        <v>0</v>
      </c>
    </row>
    <row r="81" spans="1:15">
      <c r="A81" s="369"/>
      <c r="B81" s="369"/>
      <c r="C81" s="369"/>
      <c r="D81" s="369"/>
      <c r="E81" s="369"/>
      <c r="F81" s="369"/>
      <c r="G81" s="369"/>
      <c r="H81" s="369"/>
      <c r="I81" s="369"/>
      <c r="J81" s="34"/>
      <c r="K81" s="34"/>
      <c r="L81" s="34"/>
      <c r="M81" s="34"/>
      <c r="N81" s="34"/>
      <c r="O81" s="21"/>
    </row>
    <row r="82" spans="1:15">
      <c r="A82" s="31" t="s">
        <v>54</v>
      </c>
      <c r="B82" s="5"/>
      <c r="C82" s="5"/>
      <c r="D82" s="5"/>
      <c r="E82" s="5"/>
      <c r="F82" s="5"/>
      <c r="G82" s="5"/>
      <c r="H82" s="5"/>
      <c r="I82" s="5"/>
      <c r="J82" s="115"/>
      <c r="K82" s="33"/>
      <c r="L82" s="33"/>
      <c r="M82" s="33"/>
      <c r="N82" s="33"/>
      <c r="O82" s="6"/>
    </row>
    <row r="83" spans="1:15">
      <c r="A83" s="370" t="s">
        <v>51</v>
      </c>
      <c r="B83" s="371"/>
      <c r="C83" s="371"/>
      <c r="D83" s="371"/>
      <c r="E83" s="371"/>
      <c r="F83" s="371"/>
      <c r="G83" s="371"/>
      <c r="H83" s="371"/>
      <c r="I83" s="372"/>
      <c r="J83" s="28"/>
      <c r="K83" s="28"/>
      <c r="L83" s="28"/>
      <c r="M83" s="28"/>
      <c r="N83" s="28"/>
      <c r="O83" s="24"/>
    </row>
    <row r="84" spans="1:15">
      <c r="A84" s="390"/>
      <c r="B84" s="391"/>
      <c r="C84" s="391"/>
      <c r="D84" s="391"/>
      <c r="E84" s="391"/>
      <c r="F84" s="391"/>
      <c r="G84" s="391"/>
      <c r="H84" s="391"/>
      <c r="I84" s="392"/>
      <c r="J84" s="25">
        <v>0</v>
      </c>
      <c r="K84" s="25">
        <v>0</v>
      </c>
      <c r="L84" s="25">
        <v>0</v>
      </c>
      <c r="M84" s="25">
        <v>0</v>
      </c>
      <c r="N84" s="25">
        <v>0</v>
      </c>
      <c r="O84" s="10">
        <f>SUM(J84:N84)</f>
        <v>0</v>
      </c>
    </row>
    <row r="85" spans="1:15">
      <c r="A85" s="390"/>
      <c r="B85" s="391"/>
      <c r="C85" s="391"/>
      <c r="D85" s="391"/>
      <c r="E85" s="391"/>
      <c r="F85" s="391"/>
      <c r="G85" s="391"/>
      <c r="H85" s="391"/>
      <c r="I85" s="392"/>
      <c r="J85" s="25">
        <v>0</v>
      </c>
      <c r="K85" s="25">
        <v>0</v>
      </c>
      <c r="L85" s="25">
        <v>0</v>
      </c>
      <c r="M85" s="25">
        <v>0</v>
      </c>
      <c r="N85" s="25">
        <v>0</v>
      </c>
      <c r="O85" s="10">
        <f>SUM(J85:N85)</f>
        <v>0</v>
      </c>
    </row>
    <row r="86" spans="1:15">
      <c r="A86" s="390"/>
      <c r="B86" s="391"/>
      <c r="C86" s="391"/>
      <c r="D86" s="391"/>
      <c r="E86" s="391"/>
      <c r="F86" s="391"/>
      <c r="G86" s="391"/>
      <c r="H86" s="391"/>
      <c r="I86" s="392"/>
      <c r="J86" s="25">
        <v>0</v>
      </c>
      <c r="K86" s="25">
        <v>0</v>
      </c>
      <c r="L86" s="25">
        <v>0</v>
      </c>
      <c r="M86" s="25">
        <v>0</v>
      </c>
      <c r="N86" s="25">
        <v>0</v>
      </c>
      <c r="O86" s="10">
        <f>SUM(J86:N86)</f>
        <v>0</v>
      </c>
    </row>
    <row r="87" spans="1:15">
      <c r="A87" s="390"/>
      <c r="B87" s="391"/>
      <c r="C87" s="391"/>
      <c r="D87" s="391"/>
      <c r="E87" s="391"/>
      <c r="F87" s="391"/>
      <c r="G87" s="391"/>
      <c r="H87" s="391"/>
      <c r="I87" s="392"/>
      <c r="J87" s="25">
        <v>0</v>
      </c>
      <c r="K87" s="25">
        <v>0</v>
      </c>
      <c r="L87" s="25">
        <v>0</v>
      </c>
      <c r="M87" s="25">
        <v>0</v>
      </c>
      <c r="N87" s="25">
        <v>0</v>
      </c>
      <c r="O87" s="10">
        <f>SUM(J87:N87)</f>
        <v>0</v>
      </c>
    </row>
    <row r="88" spans="1:15">
      <c r="A88" s="390"/>
      <c r="B88" s="391"/>
      <c r="C88" s="391"/>
      <c r="D88" s="391"/>
      <c r="E88" s="391"/>
      <c r="F88" s="391"/>
      <c r="G88" s="391"/>
      <c r="H88" s="391"/>
      <c r="I88" s="392"/>
      <c r="J88" s="25">
        <v>0</v>
      </c>
      <c r="K88" s="25">
        <v>0</v>
      </c>
      <c r="L88" s="25">
        <v>0</v>
      </c>
      <c r="M88" s="25">
        <v>0</v>
      </c>
      <c r="N88" s="25">
        <v>0</v>
      </c>
      <c r="O88" s="10">
        <f>SUM(J88:N88)</f>
        <v>0</v>
      </c>
    </row>
    <row r="89" spans="1:15">
      <c r="A89" s="359" t="s">
        <v>55</v>
      </c>
      <c r="B89" s="360"/>
      <c r="C89" s="360"/>
      <c r="D89" s="360"/>
      <c r="E89" s="360"/>
      <c r="F89" s="360"/>
      <c r="G89" s="360"/>
      <c r="H89" s="360"/>
      <c r="I89" s="361"/>
      <c r="J89" s="11">
        <f>SUM(J84:J88)</f>
        <v>0</v>
      </c>
      <c r="K89" s="11">
        <f t="shared" ref="K89:O89" si="27">SUM(K84:K88)</f>
        <v>0</v>
      </c>
      <c r="L89" s="11">
        <f t="shared" si="27"/>
        <v>0</v>
      </c>
      <c r="M89" s="11">
        <f t="shared" si="27"/>
        <v>0</v>
      </c>
      <c r="N89" s="11">
        <f t="shared" si="27"/>
        <v>0</v>
      </c>
      <c r="O89" s="20">
        <f t="shared" si="27"/>
        <v>0</v>
      </c>
    </row>
    <row r="90" spans="1:15">
      <c r="A90" s="54"/>
      <c r="B90" s="54"/>
      <c r="C90" s="54"/>
      <c r="D90" s="54"/>
      <c r="E90" s="54"/>
      <c r="F90" s="54"/>
      <c r="G90" s="54"/>
      <c r="H90" s="54"/>
      <c r="I90" s="54"/>
      <c r="J90" s="34"/>
      <c r="K90" s="34"/>
      <c r="L90" s="34"/>
      <c r="M90" s="34"/>
      <c r="N90" s="34"/>
      <c r="O90" s="21"/>
    </row>
    <row r="91" spans="1:15">
      <c r="A91" s="31" t="s">
        <v>56</v>
      </c>
      <c r="B91" s="55" t="s">
        <v>58</v>
      </c>
      <c r="C91" s="5"/>
      <c r="D91" s="5"/>
      <c r="E91" s="5"/>
      <c r="F91" s="5"/>
      <c r="G91" s="5"/>
      <c r="H91" s="5"/>
      <c r="I91" s="5"/>
      <c r="J91" s="115"/>
      <c r="K91" s="33"/>
      <c r="L91" s="33"/>
      <c r="M91" s="33"/>
      <c r="N91" s="33"/>
      <c r="O91" s="6"/>
    </row>
    <row r="92" spans="1:15">
      <c r="A92" s="60" t="s">
        <v>57</v>
      </c>
      <c r="B92" s="58"/>
      <c r="C92" s="58"/>
      <c r="D92" s="58"/>
      <c r="E92" s="58"/>
      <c r="F92" s="58"/>
      <c r="G92" s="58"/>
      <c r="H92" s="58"/>
      <c r="I92" s="59"/>
      <c r="J92" s="35" t="s">
        <v>59</v>
      </c>
      <c r="K92" s="28"/>
      <c r="L92" s="28"/>
      <c r="M92" s="28"/>
      <c r="N92" s="28"/>
      <c r="O92" s="24"/>
    </row>
    <row r="93" spans="1:15">
      <c r="A93" s="387"/>
      <c r="B93" s="388"/>
      <c r="C93" s="388"/>
      <c r="D93" s="388"/>
      <c r="E93" s="388"/>
      <c r="F93" s="388"/>
      <c r="G93" s="388"/>
      <c r="H93" s="388"/>
      <c r="I93" s="389"/>
      <c r="J93" s="36">
        <v>0</v>
      </c>
      <c r="K93" s="36">
        <v>0</v>
      </c>
      <c r="L93" s="36">
        <v>0</v>
      </c>
      <c r="M93" s="36">
        <v>0</v>
      </c>
      <c r="N93" s="36">
        <v>0</v>
      </c>
      <c r="O93" s="10">
        <f>SUM(J93:N93)</f>
        <v>0</v>
      </c>
    </row>
    <row r="94" spans="1:15">
      <c r="A94" s="387"/>
      <c r="B94" s="388"/>
      <c r="C94" s="388"/>
      <c r="D94" s="388"/>
      <c r="E94" s="388"/>
      <c r="F94" s="388"/>
      <c r="G94" s="388"/>
      <c r="H94" s="388"/>
      <c r="I94" s="389"/>
      <c r="J94" s="36">
        <v>0</v>
      </c>
      <c r="K94" s="36">
        <v>0</v>
      </c>
      <c r="L94" s="36">
        <v>0</v>
      </c>
      <c r="M94" s="36">
        <v>0</v>
      </c>
      <c r="N94" s="36">
        <v>0</v>
      </c>
      <c r="O94" s="10">
        <f>SUM(J94:N94)</f>
        <v>0</v>
      </c>
    </row>
    <row r="95" spans="1:15">
      <c r="A95" s="387"/>
      <c r="B95" s="388"/>
      <c r="C95" s="388"/>
      <c r="D95" s="388"/>
      <c r="E95" s="388"/>
      <c r="F95" s="388"/>
      <c r="G95" s="388"/>
      <c r="H95" s="388"/>
      <c r="I95" s="389"/>
      <c r="J95" s="36">
        <v>0</v>
      </c>
      <c r="K95" s="36">
        <v>0</v>
      </c>
      <c r="L95" s="36">
        <v>0</v>
      </c>
      <c r="M95" s="36">
        <v>0</v>
      </c>
      <c r="N95" s="36">
        <v>0</v>
      </c>
      <c r="O95" s="10">
        <f>SUM(J95:N95)</f>
        <v>0</v>
      </c>
    </row>
    <row r="96" spans="1:15">
      <c r="A96" s="359" t="s">
        <v>60</v>
      </c>
      <c r="B96" s="360"/>
      <c r="C96" s="360"/>
      <c r="D96" s="360"/>
      <c r="E96" s="360"/>
      <c r="F96" s="360"/>
      <c r="G96" s="360"/>
      <c r="H96" s="360"/>
      <c r="I96" s="361"/>
      <c r="J96" s="11">
        <f>SUM(J93:J95)</f>
        <v>0</v>
      </c>
      <c r="K96" s="11">
        <f t="shared" ref="K96:O96" si="28">SUM(K93:K95)</f>
        <v>0</v>
      </c>
      <c r="L96" s="11">
        <f t="shared" si="28"/>
        <v>0</v>
      </c>
      <c r="M96" s="11">
        <f t="shared" si="28"/>
        <v>0</v>
      </c>
      <c r="N96" s="11">
        <f t="shared" si="28"/>
        <v>0</v>
      </c>
      <c r="O96" s="20">
        <f t="shared" si="28"/>
        <v>0</v>
      </c>
    </row>
    <row r="97" spans="1:15">
      <c r="A97" s="368"/>
      <c r="B97" s="368"/>
      <c r="C97" s="368"/>
      <c r="D97" s="369"/>
      <c r="E97" s="369"/>
      <c r="F97" s="369"/>
      <c r="G97" s="369"/>
      <c r="H97" s="369"/>
      <c r="I97" s="369"/>
      <c r="J97" s="38"/>
      <c r="K97" s="34"/>
      <c r="L97" s="34"/>
      <c r="M97" s="34"/>
      <c r="N97" s="34"/>
      <c r="O97" s="21"/>
    </row>
    <row r="98" spans="1:15">
      <c r="A98" s="31" t="s">
        <v>63</v>
      </c>
      <c r="B98" s="53" t="s">
        <v>58</v>
      </c>
      <c r="C98" s="5"/>
      <c r="D98" s="5"/>
      <c r="E98" s="5"/>
      <c r="F98" s="5"/>
      <c r="G98" s="5"/>
      <c r="H98" s="5"/>
      <c r="I98" s="39"/>
      <c r="J98" s="40"/>
      <c r="K98" s="33"/>
      <c r="L98" s="33"/>
      <c r="M98" s="33"/>
      <c r="N98" s="33"/>
      <c r="O98" s="6"/>
    </row>
    <row r="99" spans="1:15">
      <c r="A99" s="51" t="s">
        <v>73</v>
      </c>
      <c r="B99" s="50"/>
      <c r="C99" s="52"/>
      <c r="D99" s="52"/>
      <c r="E99" s="373"/>
      <c r="F99" s="373"/>
      <c r="G99" s="373"/>
      <c r="H99" s="373"/>
      <c r="I99" s="374"/>
      <c r="J99" s="41"/>
      <c r="K99" s="42"/>
      <c r="L99" s="42"/>
      <c r="M99" s="42"/>
      <c r="N99" s="42"/>
      <c r="O99" s="7"/>
    </row>
    <row r="100" spans="1:15">
      <c r="A100" s="362"/>
      <c r="B100" s="363"/>
      <c r="C100" s="363"/>
      <c r="D100" s="363"/>
      <c r="E100" s="363"/>
      <c r="F100" s="363"/>
      <c r="G100" s="363"/>
      <c r="H100" s="363"/>
      <c r="I100" s="364"/>
      <c r="J100" s="65">
        <v>0</v>
      </c>
      <c r="K100" s="66">
        <v>0</v>
      </c>
      <c r="L100" s="66">
        <v>0</v>
      </c>
      <c r="M100" s="66">
        <v>0</v>
      </c>
      <c r="N100" s="66">
        <v>0</v>
      </c>
      <c r="O100" s="10">
        <f>SUM(J100:N100)</f>
        <v>0</v>
      </c>
    </row>
    <row r="101" spans="1:15">
      <c r="A101" s="362"/>
      <c r="B101" s="363"/>
      <c r="C101" s="363"/>
      <c r="D101" s="363"/>
      <c r="E101" s="363"/>
      <c r="F101" s="363"/>
      <c r="G101" s="363"/>
      <c r="H101" s="363"/>
      <c r="I101" s="364"/>
      <c r="J101" s="65">
        <v>0</v>
      </c>
      <c r="K101" s="66">
        <v>0</v>
      </c>
      <c r="L101" s="66">
        <v>0</v>
      </c>
      <c r="M101" s="66">
        <v>0</v>
      </c>
      <c r="N101" s="66">
        <v>0</v>
      </c>
      <c r="O101" s="10">
        <f>SUM(J101:N101)</f>
        <v>0</v>
      </c>
    </row>
    <row r="102" spans="1:15">
      <c r="A102" s="359" t="s">
        <v>64</v>
      </c>
      <c r="B102" s="360"/>
      <c r="C102" s="360"/>
      <c r="D102" s="360"/>
      <c r="E102" s="360"/>
      <c r="F102" s="360"/>
      <c r="G102" s="360"/>
      <c r="H102" s="360"/>
      <c r="I102" s="361"/>
      <c r="J102" s="11">
        <f>SUM(J100:J101)</f>
        <v>0</v>
      </c>
      <c r="K102" s="11">
        <f t="shared" ref="K102:O102" si="29">SUM(K100:K101)</f>
        <v>0</v>
      </c>
      <c r="L102" s="11">
        <f t="shared" si="29"/>
        <v>0</v>
      </c>
      <c r="M102" s="11">
        <f t="shared" si="29"/>
        <v>0</v>
      </c>
      <c r="N102" s="11">
        <f t="shared" si="29"/>
        <v>0</v>
      </c>
      <c r="O102" s="20">
        <f t="shared" si="29"/>
        <v>0</v>
      </c>
    </row>
    <row r="103" spans="1:15">
      <c r="A103" s="61"/>
      <c r="B103" s="62"/>
      <c r="C103" s="62"/>
      <c r="D103" s="62"/>
      <c r="E103" s="62"/>
      <c r="F103" s="62"/>
      <c r="G103" s="62"/>
      <c r="H103" s="62"/>
      <c r="I103" s="62"/>
      <c r="J103" s="63"/>
      <c r="K103" s="63"/>
      <c r="L103" s="63"/>
      <c r="M103" s="63"/>
      <c r="N103" s="63"/>
      <c r="O103" s="64"/>
    </row>
    <row r="104" spans="1:15">
      <c r="A104" s="31" t="s">
        <v>61</v>
      </c>
      <c r="B104" s="5"/>
      <c r="C104" s="5"/>
      <c r="D104" s="5"/>
      <c r="E104" s="5"/>
      <c r="F104" s="5"/>
      <c r="G104" s="5"/>
      <c r="H104" s="5"/>
      <c r="I104" s="5"/>
      <c r="J104" s="115"/>
      <c r="K104" s="33"/>
      <c r="L104" s="33"/>
      <c r="M104" s="33"/>
      <c r="N104" s="33"/>
      <c r="O104" s="6"/>
    </row>
    <row r="105" spans="1:15">
      <c r="A105" s="370" t="s">
        <v>51</v>
      </c>
      <c r="B105" s="371"/>
      <c r="C105" s="371"/>
      <c r="D105" s="371"/>
      <c r="E105" s="371"/>
      <c r="F105" s="371"/>
      <c r="G105" s="371"/>
      <c r="H105" s="371"/>
      <c r="I105" s="372"/>
      <c r="J105" s="37"/>
      <c r="K105" s="28"/>
      <c r="L105" s="28"/>
      <c r="M105" s="28"/>
      <c r="N105" s="28"/>
      <c r="O105" s="24"/>
    </row>
    <row r="106" spans="1:15">
      <c r="A106" s="348"/>
      <c r="B106" s="349"/>
      <c r="C106" s="349"/>
      <c r="D106" s="349"/>
      <c r="E106" s="349"/>
      <c r="F106" s="349"/>
      <c r="G106" s="349"/>
      <c r="H106" s="349"/>
      <c r="I106" s="350"/>
      <c r="J106" s="36">
        <v>0</v>
      </c>
      <c r="K106" s="36">
        <v>0</v>
      </c>
      <c r="L106" s="36">
        <v>0</v>
      </c>
      <c r="M106" s="36">
        <v>0</v>
      </c>
      <c r="N106" s="36">
        <v>0</v>
      </c>
      <c r="O106" s="10">
        <f>SUM(J106:N106)</f>
        <v>0</v>
      </c>
    </row>
    <row r="107" spans="1:15">
      <c r="A107" s="348"/>
      <c r="B107" s="349"/>
      <c r="C107" s="349"/>
      <c r="D107" s="349"/>
      <c r="E107" s="349"/>
      <c r="F107" s="349"/>
      <c r="G107" s="349"/>
      <c r="H107" s="349"/>
      <c r="I107" s="350"/>
      <c r="J107" s="36">
        <v>0</v>
      </c>
      <c r="K107" s="36">
        <v>0</v>
      </c>
      <c r="L107" s="36">
        <v>0</v>
      </c>
      <c r="M107" s="36">
        <v>0</v>
      </c>
      <c r="N107" s="36">
        <v>0</v>
      </c>
      <c r="O107" s="10">
        <f>SUM(J107:N107)</f>
        <v>0</v>
      </c>
    </row>
    <row r="108" spans="1:15">
      <c r="A108" s="348"/>
      <c r="B108" s="349"/>
      <c r="C108" s="349"/>
      <c r="D108" s="349"/>
      <c r="E108" s="349"/>
      <c r="F108" s="349"/>
      <c r="G108" s="349"/>
      <c r="H108" s="349"/>
      <c r="I108" s="350"/>
      <c r="J108" s="36">
        <v>0</v>
      </c>
      <c r="K108" s="36">
        <v>0</v>
      </c>
      <c r="L108" s="36">
        <v>0</v>
      </c>
      <c r="M108" s="36">
        <v>0</v>
      </c>
      <c r="N108" s="36">
        <v>0</v>
      </c>
      <c r="O108" s="10">
        <f>SUM(J108:N108)</f>
        <v>0</v>
      </c>
    </row>
    <row r="109" spans="1:15">
      <c r="A109" s="359" t="s">
        <v>62</v>
      </c>
      <c r="B109" s="360"/>
      <c r="C109" s="360"/>
      <c r="D109" s="360"/>
      <c r="E109" s="360"/>
      <c r="F109" s="360"/>
      <c r="G109" s="360"/>
      <c r="H109" s="360"/>
      <c r="I109" s="361"/>
      <c r="J109" s="11">
        <f>SUM(J106:J108)</f>
        <v>0</v>
      </c>
      <c r="K109" s="11">
        <f t="shared" ref="K109:O109" si="30">SUM(K106:K108)</f>
        <v>0</v>
      </c>
      <c r="L109" s="11">
        <f t="shared" si="30"/>
        <v>0</v>
      </c>
      <c r="M109" s="11">
        <f t="shared" si="30"/>
        <v>0</v>
      </c>
      <c r="N109" s="11">
        <f t="shared" si="30"/>
        <v>0</v>
      </c>
      <c r="O109" s="20">
        <f t="shared" si="30"/>
        <v>0</v>
      </c>
    </row>
    <row r="110" spans="1:15">
      <c r="A110" s="369"/>
      <c r="B110" s="369"/>
      <c r="C110" s="369"/>
      <c r="D110" s="369"/>
      <c r="E110" s="369"/>
      <c r="F110" s="369"/>
      <c r="G110" s="369"/>
      <c r="H110" s="369"/>
      <c r="I110" s="369"/>
      <c r="J110" s="43"/>
      <c r="K110" s="43"/>
      <c r="L110" s="43"/>
      <c r="M110" s="43"/>
      <c r="N110" s="43"/>
      <c r="O110" s="21"/>
    </row>
    <row r="111" spans="1:15">
      <c r="A111" s="31" t="s">
        <v>65</v>
      </c>
      <c r="B111" s="5"/>
      <c r="C111" s="5"/>
      <c r="D111" s="5"/>
      <c r="E111" s="5"/>
      <c r="F111" s="5"/>
      <c r="G111" s="5"/>
      <c r="H111" s="5"/>
      <c r="I111" s="5"/>
      <c r="J111" s="115"/>
      <c r="K111" s="33"/>
      <c r="L111" s="33"/>
      <c r="M111" s="33"/>
      <c r="N111" s="33"/>
      <c r="O111" s="6"/>
    </row>
    <row r="112" spans="1:15">
      <c r="A112" s="365" t="s">
        <v>66</v>
      </c>
      <c r="B112" s="366"/>
      <c r="C112" s="366"/>
      <c r="D112" s="366"/>
      <c r="E112" s="366"/>
      <c r="F112" s="366"/>
      <c r="G112" s="366"/>
      <c r="H112" s="366"/>
      <c r="I112" s="367"/>
      <c r="J112" s="18">
        <f>J34+J54+J61+J72+J80+J89+J96+J102+J109</f>
        <v>0</v>
      </c>
      <c r="K112" s="18">
        <f>K34+K54+K61+K72+K80+K89+K96+K102+K109</f>
        <v>0</v>
      </c>
      <c r="L112" s="18">
        <f>L34+L54+L61+L72+L80+L89+L96+L102+L109</f>
        <v>0</v>
      </c>
      <c r="M112" s="18">
        <f>M34+M54+M61+M72+M80+M89+M96+M102+M109</f>
        <v>0</v>
      </c>
      <c r="N112" s="18">
        <f>N34+N54+N61+N72+N80+N89+N96+N102+N109</f>
        <v>0</v>
      </c>
      <c r="O112" s="10">
        <f>SUM(J112:N112)</f>
        <v>0</v>
      </c>
    </row>
    <row r="113" spans="1:15">
      <c r="A113" s="44" t="s">
        <v>67</v>
      </c>
      <c r="B113" s="45" t="s">
        <v>68</v>
      </c>
      <c r="C113" s="49">
        <v>0.53300000000000003</v>
      </c>
      <c r="D113" s="354" t="s">
        <v>69</v>
      </c>
      <c r="E113" s="355"/>
      <c r="F113" s="356" t="s">
        <v>140</v>
      </c>
      <c r="G113" s="357"/>
      <c r="H113" s="357"/>
      <c r="I113" s="358"/>
      <c r="J113" s="18">
        <v>0</v>
      </c>
      <c r="K113" s="19">
        <v>0</v>
      </c>
      <c r="L113" s="19">
        <v>0</v>
      </c>
      <c r="M113" s="19">
        <v>0</v>
      </c>
      <c r="N113" s="19">
        <v>0</v>
      </c>
      <c r="O113" s="10">
        <f>SUM(J113:N113)</f>
        <v>0</v>
      </c>
    </row>
    <row r="114" spans="1:15">
      <c r="A114" s="351" t="s">
        <v>70</v>
      </c>
      <c r="B114" s="352"/>
      <c r="C114" s="352"/>
      <c r="D114" s="352"/>
      <c r="E114" s="352"/>
      <c r="F114" s="352"/>
      <c r="G114" s="352"/>
      <c r="H114" s="352"/>
      <c r="I114" s="353"/>
      <c r="J114" s="46">
        <f>SUM(J112:J113)</f>
        <v>0</v>
      </c>
      <c r="K114" s="46">
        <f t="shared" ref="K114:O114" si="31">SUM(K112:K113)</f>
        <v>0</v>
      </c>
      <c r="L114" s="46">
        <f t="shared" si="31"/>
        <v>0</v>
      </c>
      <c r="M114" s="46">
        <f t="shared" si="31"/>
        <v>0</v>
      </c>
      <c r="N114" s="46">
        <f t="shared" si="31"/>
        <v>0</v>
      </c>
      <c r="O114" s="114">
        <f t="shared" si="31"/>
        <v>0</v>
      </c>
    </row>
    <row r="115" spans="1:15">
      <c r="A115" s="47"/>
      <c r="B115" s="47"/>
      <c r="C115" s="47"/>
      <c r="D115" s="47"/>
      <c r="E115" s="47"/>
      <c r="F115" s="47"/>
      <c r="G115" s="47"/>
      <c r="H115" s="47"/>
      <c r="I115" s="47"/>
      <c r="J115" s="48"/>
      <c r="K115" s="48"/>
      <c r="L115" s="48"/>
      <c r="M115" s="48"/>
      <c r="N115" s="48"/>
      <c r="O115" s="21"/>
    </row>
    <row r="116" spans="1:15" ht="15.6">
      <c r="A116" s="2"/>
      <c r="B116" s="2"/>
      <c r="C116" s="2"/>
      <c r="D116" s="2"/>
      <c r="E116" s="2"/>
      <c r="F116" s="2"/>
      <c r="G116" s="2"/>
      <c r="H116" s="2"/>
      <c r="I116" s="3"/>
      <c r="J116" s="72"/>
      <c r="K116" s="72"/>
      <c r="L116" s="72"/>
      <c r="M116" s="72"/>
      <c r="N116" s="72"/>
      <c r="O116" s="72"/>
    </row>
    <row r="117" spans="1:15">
      <c r="A117" s="4"/>
      <c r="B117" s="4"/>
      <c r="C117" s="4"/>
      <c r="D117" s="4"/>
      <c r="E117" s="4"/>
      <c r="F117" s="4"/>
      <c r="G117" s="4"/>
      <c r="H117" s="4"/>
      <c r="I117" s="73" t="s">
        <v>88</v>
      </c>
      <c r="J117" s="74" t="e">
        <f>J114/B5</f>
        <v>#DIV/0!</v>
      </c>
      <c r="K117" s="74" t="e">
        <f>K114/B5</f>
        <v>#DIV/0!</v>
      </c>
      <c r="L117" s="74" t="e">
        <f>L114/B5</f>
        <v>#DIV/0!</v>
      </c>
      <c r="M117" s="74" t="e">
        <f>M114/B5</f>
        <v>#DIV/0!</v>
      </c>
      <c r="N117" s="74" t="e">
        <f>N114/B5</f>
        <v>#DIV/0!</v>
      </c>
      <c r="O117" s="74" t="e">
        <f>SUM(J117:N117)</f>
        <v>#DIV/0!</v>
      </c>
    </row>
    <row r="118" spans="1:15">
      <c r="A118" s="4"/>
      <c r="B118" s="4"/>
      <c r="C118" s="4"/>
      <c r="D118" s="4"/>
      <c r="E118" s="4"/>
      <c r="F118" s="4"/>
      <c r="G118" s="4"/>
      <c r="H118" s="4"/>
      <c r="I118" s="4"/>
    </row>
    <row r="119" spans="1:15">
      <c r="A119" s="4"/>
      <c r="B119" s="4"/>
      <c r="C119" s="4"/>
      <c r="D119" s="4"/>
      <c r="E119" s="4"/>
      <c r="F119" s="4"/>
      <c r="G119" s="4"/>
      <c r="H119" s="4"/>
      <c r="I119" s="75" t="s">
        <v>90</v>
      </c>
      <c r="J119" s="75" t="s">
        <v>89</v>
      </c>
    </row>
    <row r="120" spans="1:15">
      <c r="A120" s="4"/>
      <c r="B120" s="4"/>
      <c r="C120" s="4"/>
      <c r="D120" s="4"/>
      <c r="E120" s="4"/>
      <c r="F120" s="4"/>
      <c r="G120" s="4"/>
      <c r="H120" s="4"/>
      <c r="I120" s="76">
        <f>O114</f>
        <v>0</v>
      </c>
      <c r="J120" s="77">
        <f>B5-I120</f>
        <v>0</v>
      </c>
    </row>
  </sheetData>
  <mergeCells count="102">
    <mergeCell ref="B1:I1"/>
    <mergeCell ref="B2:I2"/>
    <mergeCell ref="A59:I59"/>
    <mergeCell ref="A89:I89"/>
    <mergeCell ref="A83:I83"/>
    <mergeCell ref="A80:I80"/>
    <mergeCell ref="I9:I10"/>
    <mergeCell ref="I17:I18"/>
    <mergeCell ref="A81:I81"/>
    <mergeCell ref="B7:E7"/>
    <mergeCell ref="A61:I61"/>
    <mergeCell ref="A54:I54"/>
    <mergeCell ref="C9:C10"/>
    <mergeCell ref="B17:B18"/>
    <mergeCell ref="A85:I85"/>
    <mergeCell ref="A86:I86"/>
    <mergeCell ref="A87:I87"/>
    <mergeCell ref="A88:I88"/>
    <mergeCell ref="A66:I66"/>
    <mergeCell ref="A67:I67"/>
    <mergeCell ref="A68:I68"/>
    <mergeCell ref="A70:I70"/>
    <mergeCell ref="A71:I71"/>
    <mergeCell ref="A76:I76"/>
    <mergeCell ref="A93:I93"/>
    <mergeCell ref="A94:I94"/>
    <mergeCell ref="A95:I95"/>
    <mergeCell ref="A84:I84"/>
    <mergeCell ref="I24:I25"/>
    <mergeCell ref="B24:B25"/>
    <mergeCell ref="A24:A25"/>
    <mergeCell ref="A47:H47"/>
    <mergeCell ref="C24:C25"/>
    <mergeCell ref="A58:I58"/>
    <mergeCell ref="A60:I60"/>
    <mergeCell ref="D24:H24"/>
    <mergeCell ref="A34:I34"/>
    <mergeCell ref="A46:H46"/>
    <mergeCell ref="A77:I77"/>
    <mergeCell ref="A78:I78"/>
    <mergeCell ref="A79:I79"/>
    <mergeCell ref="A65:I65"/>
    <mergeCell ref="D64:I64"/>
    <mergeCell ref="A73:I73"/>
    <mergeCell ref="A72:I72"/>
    <mergeCell ref="A8:I8"/>
    <mergeCell ref="A23:I23"/>
    <mergeCell ref="A36:I36"/>
    <mergeCell ref="A56:I56"/>
    <mergeCell ref="A63:I63"/>
    <mergeCell ref="A35:I35"/>
    <mergeCell ref="A55:I55"/>
    <mergeCell ref="A62:I62"/>
    <mergeCell ref="A44:H44"/>
    <mergeCell ref="A45:H45"/>
    <mergeCell ref="D17:H17"/>
    <mergeCell ref="A38:H38"/>
    <mergeCell ref="A39:H39"/>
    <mergeCell ref="A40:H40"/>
    <mergeCell ref="A41:H41"/>
    <mergeCell ref="A42:H42"/>
    <mergeCell ref="A43:H43"/>
    <mergeCell ref="A108:I108"/>
    <mergeCell ref="A114:I114"/>
    <mergeCell ref="D113:E113"/>
    <mergeCell ref="F113:I113"/>
    <mergeCell ref="A96:I96"/>
    <mergeCell ref="A109:I109"/>
    <mergeCell ref="A102:I102"/>
    <mergeCell ref="A100:I100"/>
    <mergeCell ref="A101:I101"/>
    <mergeCell ref="A112:I112"/>
    <mergeCell ref="A97:I97"/>
    <mergeCell ref="A110:I110"/>
    <mergeCell ref="A105:I105"/>
    <mergeCell ref="A106:I106"/>
    <mergeCell ref="A107:I107"/>
    <mergeCell ref="E99:I99"/>
    <mergeCell ref="J64:O64"/>
    <mergeCell ref="A57:I57"/>
    <mergeCell ref="B3:I3"/>
    <mergeCell ref="D28:H28"/>
    <mergeCell ref="I28:I29"/>
    <mergeCell ref="A28:A29"/>
    <mergeCell ref="B28:B29"/>
    <mergeCell ref="C28:C29"/>
    <mergeCell ref="B5:I5"/>
    <mergeCell ref="B9:B10"/>
    <mergeCell ref="D9:H9"/>
    <mergeCell ref="A17:A18"/>
    <mergeCell ref="C17:C18"/>
    <mergeCell ref="A9:A10"/>
    <mergeCell ref="O6:O7"/>
    <mergeCell ref="B4:I4"/>
    <mergeCell ref="J28:O29"/>
    <mergeCell ref="A53:H53"/>
    <mergeCell ref="J37:O37"/>
    <mergeCell ref="A49:H49"/>
    <mergeCell ref="A48:H48"/>
    <mergeCell ref="A51:H51"/>
    <mergeCell ref="A52:H52"/>
    <mergeCell ref="A50:H50"/>
  </mergeCells>
  <phoneticPr fontId="38" type="noConversion"/>
  <dataValidations xWindow="409" yWindow="641" count="12">
    <dataValidation type="list" allowBlank="1" showInputMessage="1" showErrorMessage="1" sqref="C19:C22" xr:uid="{5A0E4A6C-38DC-4262-8174-1144D55DC6D0}">
      <formula1>"Buy-out, Additional Compensation, New Position"</formula1>
    </dataValidation>
    <dataValidation type="list" allowBlank="1" showInputMessage="1" showErrorMessage="1" sqref="C32:C33" xr:uid="{CD9F32C8-F32A-4388-A979-2F161A7AD510}">
      <formula1>"GSA/GRA Yes, GSA/GRA No"</formula1>
    </dataValidation>
    <dataValidation type="list" allowBlank="1" showInputMessage="1" showErrorMessage="1" sqref="B19:B22 B11:B16" xr:uid="{B370F1F4-4E31-474C-B631-40DF0DF68985}">
      <formula1>"PI, Co-PI, Senior Personnel, Administrative, Other Role"</formula1>
    </dataValidation>
    <dataValidation allowBlank="1" showInputMessage="1" showErrorMessage="1" prompt="Areas to consider:_x000a_Per Diem_x000a_Lodging_x000a_Airfaire_x000a_Local Transport_x000a_Airport Parking/Transport" sqref="A65:A68" xr:uid="{B22355F6-FDB6-42A7-954F-F73A6B9697BA}"/>
    <dataValidation type="list" allowBlank="1" showInputMessage="1" showErrorMessage="1" sqref="F113:I113" xr:uid="{3CB2A012-FB4F-4FD1-A7E2-9241D2AF3696}">
      <formula1>"Salaries &amp; Wages, MTDC, TDC, None, Other"</formula1>
    </dataValidation>
    <dataValidation allowBlank="1" showInputMessage="1" showErrorMessage="1" prompt="Examples include:_x000a_Office Supplies_x000a_Research &amp; Lab Supplies_x000a_Instructional Supplies_x000a_Postage_x000a_Printing" sqref="A84:I88" xr:uid="{12722546-368A-4987-AD8B-13EED6540931}"/>
    <dataValidation allowBlank="1" showInputMessage="1" showErrorMessage="1" prompt="Average work hours per year for 1.0 FTE: 2,080" sqref="D17:H17" xr:uid="{37BE9392-B3BF-4408-A8E1-AFA9A7B86C5B}"/>
    <dataValidation allowBlank="1" showInputMessage="1" showErrorMessage="1" prompt="45 credits / 9 = 5 credits per month" sqref="D9:H9" xr:uid="{DB9A6A0C-3097-464F-8CCD-95D415F30174}"/>
    <dataValidation allowBlank="1" showInputMessage="1" showErrorMessage="1" prompt="Equipment is defined as tangible property (including IT systems) with a useful life of more than one year and per-unit acquisition cost of $10,000.00 or more." sqref="A58:I60" xr:uid="{F41F949C-2F81-40EF-9866-A030BE39F755}"/>
    <dataValidation type="list" allowBlank="1" showInputMessage="1" showErrorMessage="1" sqref="C11:C16" xr:uid="{D5A5A660-C6F0-40A6-AA4D-C54FAAA7FDAE}">
      <formula1>"Course Release/Buy-out, Overload (AY), Summer"</formula1>
    </dataValidation>
    <dataValidation allowBlank="1" showInputMessage="1" showErrorMessage="1" prompt="Areas to consider:_x000a_Stipend, Travel, Subsistence, Other" sqref="A76:I79" xr:uid="{4C717634-BCFB-430D-A4C7-1018A8E23F44}"/>
    <dataValidation allowBlank="1" showInputMessage="1" showErrorMessage="1" prompt="Areas to Consider:_x000a_In State Tuition $11,628_x000a_Out of State Tuition $27,018_x000a_Registration Fees_x000a_Publication Costs_x000a_Gift Cards" sqref="A106:I108" xr:uid="{F22C9311-46A9-4621-8E4C-92D31E2B3330}"/>
  </dataValidations>
  <hyperlinks>
    <hyperlink ref="B91" r:id="rId1" xr:uid="{BF99BE62-CB3A-4F39-9CAA-9D85EEEBD5D6}"/>
    <hyperlink ref="B64" r:id="rId2" xr:uid="{4C261AB3-02E9-42BA-9C86-314BAF41D080}"/>
    <hyperlink ref="A64" r:id="rId3" xr:uid="{9F6CA566-B937-4884-BBBD-10A135CE5152}"/>
    <hyperlink ref="C28" r:id="rId4" display="Click here for Student Employment Job Descriptions and Salary Ranges" xr:uid="{2A71D55E-7246-4D38-B47C-B88E7A201B6B}"/>
    <hyperlink ref="B98" r:id="rId5" xr:uid="{4BE74A20-C05E-40FE-8285-5A092EBC234D}"/>
    <hyperlink ref="B69" r:id="rId6" xr:uid="{BDFB8704-2CF8-41E5-9008-581AFB5C557C}"/>
    <hyperlink ref="C28:C29" r:id="rId7" display="Student Employment Job Descriptions and Salary Ranges" xr:uid="{F50CDB6F-C1D9-4EAF-A366-948876A24811}"/>
  </hyperlinks>
  <pageMargins left="0.7" right="0.7" top="0.75" bottom="0.75" header="0.3" footer="0.3"/>
  <pageSetup orientation="landscape" horizontalDpi="1200" verticalDpi="1200" r:id="rId8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A5221-74D2-423E-AEBE-AAEBAE361E1F}">
  <dimension ref="A1:P120"/>
  <sheetViews>
    <sheetView topLeftCell="C26" zoomScaleNormal="100" workbookViewId="0">
      <selection activeCell="K33" sqref="K33"/>
    </sheetView>
  </sheetViews>
  <sheetFormatPr defaultColWidth="9.109375" defaultRowHeight="14.4"/>
  <cols>
    <col min="1" max="1" width="27.88671875" style="164" customWidth="1"/>
    <col min="2" max="2" width="13.6640625" style="164" customWidth="1"/>
    <col min="3" max="3" width="20.6640625" style="164" customWidth="1"/>
    <col min="4" max="8" width="9.6640625" style="164" customWidth="1"/>
    <col min="9" max="9" width="16.6640625" style="164" customWidth="1"/>
    <col min="10" max="15" width="17.6640625" style="164" customWidth="1"/>
    <col min="16" max="16" width="13.6640625" style="164" customWidth="1"/>
    <col min="17" max="17" width="17.88671875" style="164" customWidth="1"/>
    <col min="18" max="16384" width="9.109375" style="164"/>
  </cols>
  <sheetData>
    <row r="1" spans="1:16" ht="18" customHeight="1">
      <c r="A1" s="163" t="s">
        <v>71</v>
      </c>
      <c r="B1" s="313"/>
      <c r="C1" s="314"/>
      <c r="D1" s="314"/>
      <c r="E1" s="314"/>
      <c r="F1" s="314"/>
      <c r="G1" s="314"/>
      <c r="H1" s="314"/>
      <c r="I1" s="315"/>
    </row>
    <row r="2" spans="1:16" ht="19.2" customHeight="1">
      <c r="A2" s="163" t="s">
        <v>72</v>
      </c>
      <c r="B2" s="313"/>
      <c r="C2" s="314"/>
      <c r="D2" s="314"/>
      <c r="E2" s="314"/>
      <c r="F2" s="314"/>
      <c r="G2" s="314"/>
      <c r="H2" s="314"/>
      <c r="I2" s="315"/>
    </row>
    <row r="3" spans="1:16" ht="19.2" customHeight="1">
      <c r="A3" s="163" t="s">
        <v>84</v>
      </c>
      <c r="B3" s="313"/>
      <c r="C3" s="314"/>
      <c r="D3" s="314"/>
      <c r="E3" s="314"/>
      <c r="F3" s="314"/>
      <c r="G3" s="314"/>
      <c r="H3" s="314"/>
      <c r="I3" s="315"/>
    </row>
    <row r="4" spans="1:16" ht="19.2" customHeight="1">
      <c r="A4" s="163" t="s">
        <v>0</v>
      </c>
      <c r="B4" s="313"/>
      <c r="C4" s="314"/>
      <c r="D4" s="314"/>
      <c r="E4" s="314"/>
      <c r="F4" s="314"/>
      <c r="G4" s="314"/>
      <c r="H4" s="314"/>
      <c r="I4" s="315"/>
    </row>
    <row r="5" spans="1:16" ht="19.2" customHeight="1">
      <c r="A5" s="163" t="s">
        <v>83</v>
      </c>
      <c r="B5" s="327"/>
      <c r="C5" s="328"/>
      <c r="D5" s="328"/>
      <c r="E5" s="328"/>
      <c r="F5" s="328"/>
      <c r="G5" s="328"/>
      <c r="H5" s="328"/>
      <c r="I5" s="329"/>
    </row>
    <row r="6" spans="1:16">
      <c r="A6" s="165"/>
      <c r="B6" s="166"/>
      <c r="C6" s="165"/>
      <c r="D6" s="166"/>
      <c r="E6" s="167"/>
      <c r="F6" s="167"/>
      <c r="G6" s="167"/>
      <c r="H6" s="167"/>
      <c r="I6" s="165"/>
      <c r="J6" s="168" t="s">
        <v>1</v>
      </c>
      <c r="K6" s="169" t="s">
        <v>2</v>
      </c>
      <c r="L6" s="169" t="s">
        <v>3</v>
      </c>
      <c r="M6" s="169" t="s">
        <v>4</v>
      </c>
      <c r="N6" s="169" t="s">
        <v>5</v>
      </c>
      <c r="O6" s="336" t="s">
        <v>6</v>
      </c>
    </row>
    <row r="7" spans="1:16">
      <c r="A7" s="170" t="s">
        <v>85</v>
      </c>
      <c r="B7" s="327" t="s">
        <v>161</v>
      </c>
      <c r="C7" s="328"/>
      <c r="D7" s="328"/>
      <c r="E7" s="328"/>
      <c r="I7" s="171" t="s">
        <v>162</v>
      </c>
      <c r="J7" s="172"/>
      <c r="K7" s="172"/>
      <c r="L7" s="172"/>
      <c r="M7" s="172"/>
      <c r="N7" s="172"/>
      <c r="O7" s="336"/>
    </row>
    <row r="8" spans="1:16">
      <c r="A8" s="375" t="s">
        <v>7</v>
      </c>
      <c r="B8" s="376"/>
      <c r="C8" s="376"/>
      <c r="D8" s="376"/>
      <c r="E8" s="376"/>
      <c r="F8" s="376"/>
      <c r="G8" s="376"/>
      <c r="H8" s="376"/>
      <c r="I8" s="377"/>
      <c r="J8" s="14"/>
      <c r="K8" s="14"/>
      <c r="L8" s="14"/>
      <c r="M8" s="14"/>
      <c r="N8" s="14"/>
      <c r="O8" s="174"/>
    </row>
    <row r="9" spans="1:16">
      <c r="A9" s="334" t="s">
        <v>8</v>
      </c>
      <c r="B9" s="330" t="s">
        <v>9</v>
      </c>
      <c r="C9" s="335" t="s">
        <v>10</v>
      </c>
      <c r="D9" s="331" t="s">
        <v>11</v>
      </c>
      <c r="E9" s="332"/>
      <c r="F9" s="332"/>
      <c r="G9" s="332"/>
      <c r="H9" s="333"/>
      <c r="I9" s="393" t="s">
        <v>12</v>
      </c>
      <c r="J9" s="176" t="s">
        <v>13</v>
      </c>
      <c r="K9" s="8"/>
      <c r="L9" s="8"/>
      <c r="M9" s="8"/>
      <c r="N9" s="8"/>
      <c r="O9" s="177"/>
    </row>
    <row r="10" spans="1:16">
      <c r="A10" s="334"/>
      <c r="B10" s="330"/>
      <c r="C10" s="335"/>
      <c r="D10" s="175" t="s">
        <v>14</v>
      </c>
      <c r="E10" s="175" t="s">
        <v>15</v>
      </c>
      <c r="F10" s="175" t="s">
        <v>16</v>
      </c>
      <c r="G10" s="175" t="s">
        <v>17</v>
      </c>
      <c r="H10" s="175" t="s">
        <v>18</v>
      </c>
      <c r="I10" s="393"/>
      <c r="J10" s="178" t="s">
        <v>19</v>
      </c>
      <c r="K10" s="204">
        <v>0.04</v>
      </c>
      <c r="L10" s="9"/>
      <c r="M10" s="8"/>
      <c r="N10" s="8"/>
      <c r="O10" s="177"/>
    </row>
    <row r="11" spans="1:16">
      <c r="A11" s="180" t="s">
        <v>20</v>
      </c>
      <c r="B11" s="181"/>
      <c r="C11" s="182"/>
      <c r="D11" s="289"/>
      <c r="E11" s="289"/>
      <c r="F11" s="289"/>
      <c r="G11" s="289"/>
      <c r="H11" s="289"/>
      <c r="I11" s="183">
        <v>0</v>
      </c>
      <c r="J11" s="184">
        <f t="shared" ref="J11:J16" si="0">(I11/30)*D11</f>
        <v>0</v>
      </c>
      <c r="K11" s="184">
        <f t="shared" ref="K11:K16" si="1">((I11/30)*E11)*1.04</f>
        <v>0</v>
      </c>
      <c r="L11" s="184">
        <f t="shared" ref="L11:L16" si="2">(((I11/30)*F11)*1.04)*1.04</f>
        <v>0</v>
      </c>
      <c r="M11" s="184">
        <f t="shared" ref="M11:M16" si="3">(((((I11/30)*G11)*1.04))*1.04)*1.04</f>
        <v>0</v>
      </c>
      <c r="N11" s="184">
        <f t="shared" ref="N11:N16" si="4">((((((I11/30)*H11)*1.04))*1.04)*1.04)*1.04</f>
        <v>0</v>
      </c>
      <c r="O11" s="185">
        <f>SUM(J11:N11)</f>
        <v>0</v>
      </c>
      <c r="P11" t="s">
        <v>164</v>
      </c>
    </row>
    <row r="12" spans="1:16">
      <c r="A12" s="180" t="s">
        <v>21</v>
      </c>
      <c r="B12" s="181"/>
      <c r="C12" s="182"/>
      <c r="D12" s="289"/>
      <c r="E12" s="289"/>
      <c r="F12" s="289"/>
      <c r="G12" s="289"/>
      <c r="H12" s="289"/>
      <c r="I12" s="183">
        <v>0</v>
      </c>
      <c r="J12" s="184">
        <f t="shared" si="0"/>
        <v>0</v>
      </c>
      <c r="K12" s="184">
        <f t="shared" si="1"/>
        <v>0</v>
      </c>
      <c r="L12" s="184">
        <f t="shared" si="2"/>
        <v>0</v>
      </c>
      <c r="M12" s="184">
        <f t="shared" si="3"/>
        <v>0</v>
      </c>
      <c r="N12" s="184">
        <f t="shared" si="4"/>
        <v>0</v>
      </c>
      <c r="O12" s="185">
        <f t="shared" ref="O12:O15" si="5">SUM(J12:N12)</f>
        <v>0</v>
      </c>
    </row>
    <row r="13" spans="1:16">
      <c r="A13" s="180" t="s">
        <v>153</v>
      </c>
      <c r="B13" s="181"/>
      <c r="C13" s="182"/>
      <c r="D13" s="289"/>
      <c r="E13" s="289"/>
      <c r="F13" s="289"/>
      <c r="G13" s="289"/>
      <c r="H13" s="289"/>
      <c r="I13" s="183">
        <v>0</v>
      </c>
      <c r="J13" s="184">
        <f t="shared" si="0"/>
        <v>0</v>
      </c>
      <c r="K13" s="184">
        <f t="shared" si="1"/>
        <v>0</v>
      </c>
      <c r="L13" s="184">
        <f t="shared" si="2"/>
        <v>0</v>
      </c>
      <c r="M13" s="184">
        <f t="shared" si="3"/>
        <v>0</v>
      </c>
      <c r="N13" s="184">
        <f t="shared" si="4"/>
        <v>0</v>
      </c>
      <c r="O13" s="185">
        <f t="shared" si="5"/>
        <v>0</v>
      </c>
    </row>
    <row r="14" spans="1:16">
      <c r="A14" s="180" t="s">
        <v>154</v>
      </c>
      <c r="B14" s="181"/>
      <c r="C14" s="182"/>
      <c r="D14" s="289"/>
      <c r="E14" s="289"/>
      <c r="F14" s="289"/>
      <c r="G14" s="289"/>
      <c r="H14" s="289"/>
      <c r="I14" s="183">
        <v>0</v>
      </c>
      <c r="J14" s="184">
        <f t="shared" si="0"/>
        <v>0</v>
      </c>
      <c r="K14" s="184">
        <f t="shared" si="1"/>
        <v>0</v>
      </c>
      <c r="L14" s="184">
        <f t="shared" si="2"/>
        <v>0</v>
      </c>
      <c r="M14" s="184">
        <f t="shared" si="3"/>
        <v>0</v>
      </c>
      <c r="N14" s="184">
        <f t="shared" si="4"/>
        <v>0</v>
      </c>
      <c r="O14" s="185">
        <f t="shared" si="5"/>
        <v>0</v>
      </c>
    </row>
    <row r="15" spans="1:16">
      <c r="A15" s="180" t="s">
        <v>155</v>
      </c>
      <c r="B15" s="181"/>
      <c r="C15" s="182"/>
      <c r="D15" s="289"/>
      <c r="E15" s="289"/>
      <c r="F15" s="289"/>
      <c r="G15" s="289"/>
      <c r="H15" s="289"/>
      <c r="I15" s="183">
        <v>0</v>
      </c>
      <c r="J15" s="184">
        <f t="shared" si="0"/>
        <v>0</v>
      </c>
      <c r="K15" s="184">
        <f t="shared" si="1"/>
        <v>0</v>
      </c>
      <c r="L15" s="184">
        <f t="shared" si="2"/>
        <v>0</v>
      </c>
      <c r="M15" s="184">
        <f t="shared" si="3"/>
        <v>0</v>
      </c>
      <c r="N15" s="184">
        <f t="shared" si="4"/>
        <v>0</v>
      </c>
      <c r="O15" s="185">
        <f t="shared" si="5"/>
        <v>0</v>
      </c>
    </row>
    <row r="16" spans="1:16">
      <c r="A16" s="180" t="s">
        <v>156</v>
      </c>
      <c r="B16" s="181"/>
      <c r="C16" s="182"/>
      <c r="D16" s="289"/>
      <c r="E16" s="289"/>
      <c r="F16" s="289"/>
      <c r="G16" s="289"/>
      <c r="H16" s="289"/>
      <c r="I16" s="183">
        <v>0</v>
      </c>
      <c r="J16" s="184">
        <f t="shared" si="0"/>
        <v>0</v>
      </c>
      <c r="K16" s="184">
        <f t="shared" si="1"/>
        <v>0</v>
      </c>
      <c r="L16" s="184">
        <f t="shared" si="2"/>
        <v>0</v>
      </c>
      <c r="M16" s="184">
        <f t="shared" si="3"/>
        <v>0</v>
      </c>
      <c r="N16" s="184">
        <f t="shared" si="4"/>
        <v>0</v>
      </c>
      <c r="O16" s="185">
        <f>SUM(J16:N16)</f>
        <v>0</v>
      </c>
    </row>
    <row r="17" spans="1:15">
      <c r="A17" s="334" t="s">
        <v>22</v>
      </c>
      <c r="B17" s="330" t="s">
        <v>9</v>
      </c>
      <c r="C17" s="335" t="s">
        <v>10</v>
      </c>
      <c r="D17" s="331" t="s">
        <v>23</v>
      </c>
      <c r="E17" s="332"/>
      <c r="F17" s="332"/>
      <c r="G17" s="332"/>
      <c r="H17" s="333"/>
      <c r="I17" s="393" t="s">
        <v>24</v>
      </c>
      <c r="J17" s="8"/>
      <c r="K17" s="8"/>
      <c r="L17" s="8"/>
      <c r="M17" s="8"/>
      <c r="N17" s="8"/>
      <c r="O17" s="177"/>
    </row>
    <row r="18" spans="1:15">
      <c r="A18" s="334"/>
      <c r="B18" s="330"/>
      <c r="C18" s="335"/>
      <c r="D18" s="175" t="s">
        <v>14</v>
      </c>
      <c r="E18" s="175" t="s">
        <v>15</v>
      </c>
      <c r="F18" s="175" t="s">
        <v>16</v>
      </c>
      <c r="G18" s="175" t="s">
        <v>17</v>
      </c>
      <c r="H18" s="175" t="s">
        <v>18</v>
      </c>
      <c r="I18" s="393"/>
      <c r="J18" s="178" t="s">
        <v>19</v>
      </c>
      <c r="K18" s="204">
        <v>0.04</v>
      </c>
      <c r="L18" s="9"/>
      <c r="M18" s="8"/>
      <c r="N18" s="8"/>
      <c r="O18" s="177"/>
    </row>
    <row r="19" spans="1:15">
      <c r="A19" s="186" t="s">
        <v>25</v>
      </c>
      <c r="B19" s="181"/>
      <c r="C19" s="182"/>
      <c r="D19" s="289"/>
      <c r="E19" s="289"/>
      <c r="F19" s="289"/>
      <c r="G19" s="289"/>
      <c r="H19" s="289"/>
      <c r="I19" s="187">
        <v>0</v>
      </c>
      <c r="J19" s="184">
        <f>(I19*D19)</f>
        <v>0</v>
      </c>
      <c r="K19" s="184">
        <f>(I19*E19)*1.04</f>
        <v>0</v>
      </c>
      <c r="L19" s="184">
        <f>((I19*F19)*1.04)*1.04</f>
        <v>0</v>
      </c>
      <c r="M19" s="184">
        <f>(((I19*G19)*1.04)*1.04)*1.04</f>
        <v>0</v>
      </c>
      <c r="N19" s="184">
        <f>((((I19*H19)*1.04)*1.04)*1.04)*1.04</f>
        <v>0</v>
      </c>
      <c r="O19" s="188">
        <f>SUM(J19:N19)</f>
        <v>0</v>
      </c>
    </row>
    <row r="20" spans="1:15">
      <c r="A20" s="186" t="s">
        <v>26</v>
      </c>
      <c r="B20" s="181"/>
      <c r="C20" s="182"/>
      <c r="D20" s="289"/>
      <c r="E20" s="289"/>
      <c r="F20" s="289"/>
      <c r="G20" s="289"/>
      <c r="H20" s="289"/>
      <c r="I20" s="187">
        <v>0</v>
      </c>
      <c r="J20" s="184">
        <f>(I20*D20)</f>
        <v>0</v>
      </c>
      <c r="K20" s="184">
        <f>(I20*E20)*1.04</f>
        <v>0</v>
      </c>
      <c r="L20" s="184">
        <f>((I20*F20)*1.04)*1.04</f>
        <v>0</v>
      </c>
      <c r="M20" s="184">
        <f>(((I20*G20)*1.04)*1.04)*1.04</f>
        <v>0</v>
      </c>
      <c r="N20" s="184">
        <f>((((I20*H20)*1.04)*1.04)*1.04)*1.04</f>
        <v>0</v>
      </c>
      <c r="O20" s="188">
        <f t="shared" ref="O20:O21" si="6">SUM(J20:N20)</f>
        <v>0</v>
      </c>
    </row>
    <row r="21" spans="1:15">
      <c r="A21" s="186" t="s">
        <v>157</v>
      </c>
      <c r="B21" s="181"/>
      <c r="C21" s="182"/>
      <c r="D21" s="289"/>
      <c r="E21" s="289"/>
      <c r="F21" s="289"/>
      <c r="G21" s="289"/>
      <c r="H21" s="289"/>
      <c r="I21" s="187">
        <v>0</v>
      </c>
      <c r="J21" s="184">
        <f t="shared" ref="J21" si="7">(I21*D21)</f>
        <v>0</v>
      </c>
      <c r="K21" s="184">
        <f>(I21*E21)*1.04</f>
        <v>0</v>
      </c>
      <c r="L21" s="184">
        <f>((I21*F21)*1.04)*1.04</f>
        <v>0</v>
      </c>
      <c r="M21" s="184">
        <f>(((I21*G21)*1.04)*1.04)*1.04</f>
        <v>0</v>
      </c>
      <c r="N21" s="184">
        <f>((((I21*H21)*1.04)*1.04)*1.04)*1.04</f>
        <v>0</v>
      </c>
      <c r="O21" s="188">
        <f t="shared" si="6"/>
        <v>0</v>
      </c>
    </row>
    <row r="22" spans="1:15">
      <c r="A22" s="186" t="s">
        <v>158</v>
      </c>
      <c r="B22" s="181"/>
      <c r="C22" s="182"/>
      <c r="D22" s="289"/>
      <c r="E22" s="289"/>
      <c r="F22" s="289"/>
      <c r="G22" s="289"/>
      <c r="H22" s="289"/>
      <c r="I22" s="187">
        <v>0</v>
      </c>
      <c r="J22" s="184">
        <f>(I22*D22)</f>
        <v>0</v>
      </c>
      <c r="K22" s="184">
        <f>(I22*E22)*1.04</f>
        <v>0</v>
      </c>
      <c r="L22" s="184">
        <f>((I22*F22)*1.04)*1.04</f>
        <v>0</v>
      </c>
      <c r="M22" s="184">
        <f>(((I22*G22)*1.04)*1.04)*1.04</f>
        <v>0</v>
      </c>
      <c r="N22" s="184">
        <f>((((I22*H22)*1.04)*1.04)*1.04)*1.04</f>
        <v>0</v>
      </c>
      <c r="O22" s="188">
        <f>SUM(J22:N22)</f>
        <v>0</v>
      </c>
    </row>
    <row r="23" spans="1:15">
      <c r="A23" s="378" t="s">
        <v>27</v>
      </c>
      <c r="B23" s="379"/>
      <c r="C23" s="379"/>
      <c r="D23" s="379"/>
      <c r="E23" s="379"/>
      <c r="F23" s="379"/>
      <c r="G23" s="379"/>
      <c r="H23" s="379"/>
      <c r="I23" s="379"/>
      <c r="J23" s="189"/>
      <c r="K23" s="189"/>
      <c r="L23" s="189"/>
      <c r="M23" s="189"/>
      <c r="N23" s="189"/>
      <c r="O23" s="190"/>
    </row>
    <row r="24" spans="1:15">
      <c r="A24" s="394" t="s">
        <v>28</v>
      </c>
      <c r="B24" s="335" t="s">
        <v>29</v>
      </c>
      <c r="C24" s="335" t="s">
        <v>30</v>
      </c>
      <c r="D24" s="331" t="s">
        <v>31</v>
      </c>
      <c r="E24" s="332"/>
      <c r="F24" s="332"/>
      <c r="G24" s="332"/>
      <c r="H24" s="333"/>
      <c r="I24" s="393" t="s">
        <v>32</v>
      </c>
      <c r="J24" s="191"/>
      <c r="K24" s="191"/>
      <c r="L24" s="191"/>
      <c r="M24" s="191"/>
      <c r="N24" s="191"/>
      <c r="O24" s="192"/>
    </row>
    <row r="25" spans="1:15">
      <c r="A25" s="394"/>
      <c r="B25" s="335"/>
      <c r="C25" s="335"/>
      <c r="D25" s="175" t="s">
        <v>14</v>
      </c>
      <c r="E25" s="175" t="s">
        <v>15</v>
      </c>
      <c r="F25" s="175" t="s">
        <v>16</v>
      </c>
      <c r="G25" s="175" t="s">
        <v>17</v>
      </c>
      <c r="H25" s="175" t="s">
        <v>18</v>
      </c>
      <c r="I25" s="393"/>
      <c r="J25" s="178" t="s">
        <v>19</v>
      </c>
      <c r="K25" s="204">
        <v>0.04</v>
      </c>
      <c r="L25" s="193"/>
      <c r="M25" s="191"/>
      <c r="N25" s="191"/>
      <c r="O25" s="192"/>
    </row>
    <row r="26" spans="1:15">
      <c r="A26" s="194" t="s">
        <v>33</v>
      </c>
      <c r="B26" s="292"/>
      <c r="C26" s="172"/>
      <c r="D26" s="289"/>
      <c r="E26" s="289"/>
      <c r="F26" s="289"/>
      <c r="G26" s="289"/>
      <c r="H26" s="289"/>
      <c r="I26" s="187">
        <v>0</v>
      </c>
      <c r="J26" s="195">
        <f>D26*I26</f>
        <v>0</v>
      </c>
      <c r="K26" s="196">
        <f>(E26*I26)*1.04</f>
        <v>0</v>
      </c>
      <c r="L26" s="196">
        <f>(((F26*I26)*1.04)*1.04)</f>
        <v>0</v>
      </c>
      <c r="M26" s="196">
        <f>((((G26*I26)*1.04)*1.04)*1.04)</f>
        <v>0</v>
      </c>
      <c r="N26" s="196">
        <f>(((((H26*I26)*1.04)*1.04)*1.04)*1.04)</f>
        <v>0</v>
      </c>
      <c r="O26" s="188">
        <f>SUM(J26:N26)</f>
        <v>0</v>
      </c>
    </row>
    <row r="27" spans="1:15">
      <c r="A27" s="194" t="s">
        <v>34</v>
      </c>
      <c r="B27" s="292"/>
      <c r="C27" s="172"/>
      <c r="D27" s="289"/>
      <c r="E27" s="289"/>
      <c r="F27" s="289"/>
      <c r="G27" s="289"/>
      <c r="H27" s="289"/>
      <c r="I27" s="187">
        <v>0</v>
      </c>
      <c r="J27" s="195">
        <f>D27*I27</f>
        <v>0</v>
      </c>
      <c r="K27" s="196">
        <f>(E27*I27)*1.04</f>
        <v>0</v>
      </c>
      <c r="L27" s="196">
        <f>(((F27*I27)*1.04)*1.04)</f>
        <v>0</v>
      </c>
      <c r="M27" s="196">
        <f>((((G27*I27)*1.04)*1.04)*1.04)</f>
        <v>0</v>
      </c>
      <c r="N27" s="196">
        <f>(((((H27*I27)*1.04)*1.04)*1.04)*1.04)</f>
        <v>0</v>
      </c>
      <c r="O27" s="188">
        <f>SUM(J27:N27)</f>
        <v>0</v>
      </c>
    </row>
    <row r="28" spans="1:15">
      <c r="A28" s="321" t="s">
        <v>35</v>
      </c>
      <c r="B28" s="323" t="s">
        <v>29</v>
      </c>
      <c r="C28" s="325" t="s">
        <v>86</v>
      </c>
      <c r="D28" s="316" t="s">
        <v>31</v>
      </c>
      <c r="E28" s="317"/>
      <c r="F28" s="317"/>
      <c r="G28" s="317"/>
      <c r="H28" s="318"/>
      <c r="I28" s="319" t="s">
        <v>32</v>
      </c>
      <c r="J28" s="337"/>
      <c r="K28" s="338"/>
      <c r="L28" s="338"/>
      <c r="M28" s="338"/>
      <c r="N28" s="338"/>
      <c r="O28" s="339"/>
    </row>
    <row r="29" spans="1:15" ht="24" customHeight="1">
      <c r="A29" s="322"/>
      <c r="B29" s="324"/>
      <c r="C29" s="326"/>
      <c r="D29" s="197" t="s">
        <v>14</v>
      </c>
      <c r="E29" s="198" t="s">
        <v>15</v>
      </c>
      <c r="F29" s="198" t="s">
        <v>16</v>
      </c>
      <c r="G29" s="198" t="s">
        <v>17</v>
      </c>
      <c r="H29" s="199" t="s">
        <v>18</v>
      </c>
      <c r="I29" s="320"/>
      <c r="J29" s="340"/>
      <c r="K29" s="341"/>
      <c r="L29" s="341"/>
      <c r="M29" s="341"/>
      <c r="N29" s="341"/>
      <c r="O29" s="342"/>
    </row>
    <row r="30" spans="1:15">
      <c r="A30" s="194" t="s">
        <v>36</v>
      </c>
      <c r="B30" s="289"/>
      <c r="C30" s="172"/>
      <c r="D30" s="290"/>
      <c r="E30" s="290"/>
      <c r="F30" s="290"/>
      <c r="G30" s="290"/>
      <c r="H30" s="290"/>
      <c r="I30" s="201">
        <v>0</v>
      </c>
      <c r="J30" s="195">
        <f>D30*I30</f>
        <v>0</v>
      </c>
      <c r="K30" s="195">
        <f>(E30*I30)*1.04</f>
        <v>0</v>
      </c>
      <c r="L30" s="195">
        <f>((F30*I30)*1.04)*1.04</f>
        <v>0</v>
      </c>
      <c r="M30" s="195">
        <f>(((G30*I30)*1.04)*1.04)*1.04</f>
        <v>0</v>
      </c>
      <c r="N30" s="195">
        <f>((((H30*I30)*1.04)*1.04)*1.04)*1.04</f>
        <v>0</v>
      </c>
      <c r="O30" s="188">
        <f>SUM(J30:N30)</f>
        <v>0</v>
      </c>
    </row>
    <row r="31" spans="1:15">
      <c r="A31" s="194" t="s">
        <v>36</v>
      </c>
      <c r="B31" s="289"/>
      <c r="C31" s="172"/>
      <c r="D31" s="290"/>
      <c r="E31" s="290"/>
      <c r="F31" s="290"/>
      <c r="G31" s="290"/>
      <c r="H31" s="290"/>
      <c r="I31" s="187">
        <v>0</v>
      </c>
      <c r="J31" s="195">
        <f t="shared" ref="J31:J33" si="8">D31*I31</f>
        <v>0</v>
      </c>
      <c r="K31" s="195">
        <f t="shared" ref="K31:K33" si="9">(E31*I31)*1.04</f>
        <v>0</v>
      </c>
      <c r="L31" s="195">
        <f t="shared" ref="L31:L33" si="10">((F31*I31)*1.04)*1.04</f>
        <v>0</v>
      </c>
      <c r="M31" s="195">
        <f t="shared" ref="M31:M33" si="11">(((G31*I31)*1.04)*1.04)*1.04</f>
        <v>0</v>
      </c>
      <c r="N31" s="195">
        <f t="shared" ref="N31:N33" si="12">((((H31*I31)*1.04)*1.04)*1.04)*1.04</f>
        <v>0</v>
      </c>
      <c r="O31" s="188">
        <f>SUM(J31:N31)</f>
        <v>0</v>
      </c>
    </row>
    <row r="32" spans="1:15">
      <c r="A32" s="202" t="s">
        <v>37</v>
      </c>
      <c r="B32" s="289"/>
      <c r="C32" s="172"/>
      <c r="D32" s="290"/>
      <c r="E32" s="290"/>
      <c r="F32" s="290"/>
      <c r="G32" s="290"/>
      <c r="H32" s="290"/>
      <c r="I32" s="187">
        <v>0</v>
      </c>
      <c r="J32" s="195">
        <f t="shared" si="8"/>
        <v>0</v>
      </c>
      <c r="K32" s="195">
        <f t="shared" si="9"/>
        <v>0</v>
      </c>
      <c r="L32" s="195">
        <f t="shared" si="10"/>
        <v>0</v>
      </c>
      <c r="M32" s="195">
        <f t="shared" si="11"/>
        <v>0</v>
      </c>
      <c r="N32" s="195">
        <f t="shared" si="12"/>
        <v>0</v>
      </c>
      <c r="O32" s="188">
        <f>SUM(J32:N32)</f>
        <v>0</v>
      </c>
    </row>
    <row r="33" spans="1:16">
      <c r="A33" s="202" t="s">
        <v>37</v>
      </c>
      <c r="B33" s="289"/>
      <c r="C33" s="172"/>
      <c r="D33" s="290"/>
      <c r="E33" s="290"/>
      <c r="F33" s="290"/>
      <c r="G33" s="290"/>
      <c r="H33" s="290"/>
      <c r="I33" s="187">
        <v>0</v>
      </c>
      <c r="J33" s="195">
        <f t="shared" si="8"/>
        <v>0</v>
      </c>
      <c r="K33" s="195">
        <f t="shared" si="9"/>
        <v>0</v>
      </c>
      <c r="L33" s="195">
        <f t="shared" si="10"/>
        <v>0</v>
      </c>
      <c r="M33" s="195">
        <f t="shared" si="11"/>
        <v>0</v>
      </c>
      <c r="N33" s="195">
        <f t="shared" si="12"/>
        <v>0</v>
      </c>
      <c r="O33" s="188">
        <f>SUM(J33:N33)</f>
        <v>0</v>
      </c>
    </row>
    <row r="34" spans="1:16">
      <c r="A34" s="398" t="s">
        <v>38</v>
      </c>
      <c r="B34" s="399"/>
      <c r="C34" s="399"/>
      <c r="D34" s="399"/>
      <c r="E34" s="399"/>
      <c r="F34" s="399"/>
      <c r="G34" s="399"/>
      <c r="H34" s="399"/>
      <c r="I34" s="400"/>
      <c r="J34" s="203">
        <f>J11+J12+J13+J14+J15+J16+J19+J20+J21+J22+J26+J27+J30+J31+J32+J33</f>
        <v>0</v>
      </c>
      <c r="K34" s="203">
        <f t="shared" ref="K34:O34" si="13">K11+K12+K13+K14+K15+K16+K19+K20+K21+K22+K26+K27+K30+K31+K32+K33</f>
        <v>0</v>
      </c>
      <c r="L34" s="203">
        <f t="shared" si="13"/>
        <v>0</v>
      </c>
      <c r="M34" s="203">
        <f t="shared" si="13"/>
        <v>0</v>
      </c>
      <c r="N34" s="203">
        <f t="shared" si="13"/>
        <v>0</v>
      </c>
      <c r="O34" s="203">
        <f t="shared" si="13"/>
        <v>0</v>
      </c>
    </row>
    <row r="35" spans="1:16">
      <c r="A35" s="452"/>
      <c r="B35" s="452"/>
      <c r="C35" s="452"/>
      <c r="D35" s="452"/>
      <c r="E35" s="452"/>
      <c r="F35" s="452"/>
      <c r="G35" s="452"/>
      <c r="H35" s="452"/>
      <c r="I35" s="452"/>
      <c r="J35" s="209"/>
      <c r="K35" s="209"/>
      <c r="L35" s="209"/>
      <c r="M35" s="209"/>
      <c r="N35" s="209"/>
      <c r="O35" s="210"/>
    </row>
    <row r="36" spans="1:16">
      <c r="A36" s="375" t="s">
        <v>41</v>
      </c>
      <c r="B36" s="376"/>
      <c r="C36" s="376"/>
      <c r="D36" s="376"/>
      <c r="E36" s="376"/>
      <c r="F36" s="376"/>
      <c r="G36" s="376"/>
      <c r="H36" s="376"/>
      <c r="I36" s="377"/>
      <c r="J36" s="211"/>
      <c r="K36" s="14"/>
      <c r="L36" s="14"/>
      <c r="M36" s="14"/>
      <c r="N36" s="14"/>
      <c r="O36" s="174"/>
    </row>
    <row r="37" spans="1:16">
      <c r="A37" s="212" t="s">
        <v>39</v>
      </c>
      <c r="B37" s="213"/>
      <c r="C37" s="213"/>
      <c r="D37" s="213"/>
      <c r="E37" s="213"/>
      <c r="F37" s="213"/>
      <c r="G37" s="213"/>
      <c r="H37" s="214"/>
      <c r="I37" s="215" t="s">
        <v>40</v>
      </c>
      <c r="J37" s="346"/>
      <c r="K37" s="332"/>
      <c r="L37" s="332"/>
      <c r="M37" s="332"/>
      <c r="N37" s="332"/>
      <c r="O37" s="347"/>
    </row>
    <row r="38" spans="1:16">
      <c r="A38" s="439" t="str">
        <f>A11</f>
        <v>Faculty 1</v>
      </c>
      <c r="B38" s="440"/>
      <c r="C38" s="440"/>
      <c r="D38" s="440"/>
      <c r="E38" s="440"/>
      <c r="F38" s="440"/>
      <c r="G38" s="440"/>
      <c r="H38" s="441"/>
      <c r="I38" s="159">
        <v>0</v>
      </c>
      <c r="J38" s="217" t="s">
        <v>160</v>
      </c>
      <c r="K38" s="218">
        <f t="shared" ref="K38:K43" si="14">K11*I38</f>
        <v>0</v>
      </c>
      <c r="L38" s="218">
        <f t="shared" ref="L38:L43" si="15">L11*I38</f>
        <v>0</v>
      </c>
      <c r="M38" s="218">
        <f t="shared" ref="M38:M43" si="16">M11*I38</f>
        <v>0</v>
      </c>
      <c r="N38" s="218">
        <f t="shared" ref="N38:N43" si="17">N11*I38</f>
        <v>0</v>
      </c>
      <c r="O38" s="188">
        <f t="shared" ref="O38:O53" si="18">SUM(J38:N38)</f>
        <v>0</v>
      </c>
      <c r="P38" s="164" t="s">
        <v>163</v>
      </c>
    </row>
    <row r="39" spans="1:16">
      <c r="A39" s="439" t="str">
        <f>A12</f>
        <v>Faculty 2</v>
      </c>
      <c r="B39" s="440"/>
      <c r="C39" s="440"/>
      <c r="D39" s="440"/>
      <c r="E39" s="440"/>
      <c r="F39" s="440"/>
      <c r="G39" s="440"/>
      <c r="H39" s="441"/>
      <c r="I39" s="159">
        <v>0</v>
      </c>
      <c r="J39" s="161">
        <f>J12*I39</f>
        <v>0</v>
      </c>
      <c r="K39" s="218">
        <f t="shared" si="14"/>
        <v>0</v>
      </c>
      <c r="L39" s="218">
        <f t="shared" si="15"/>
        <v>0</v>
      </c>
      <c r="M39" s="218">
        <f t="shared" si="16"/>
        <v>0</v>
      </c>
      <c r="N39" s="218">
        <f t="shared" si="17"/>
        <v>0</v>
      </c>
      <c r="O39" s="188">
        <f t="shared" si="18"/>
        <v>0</v>
      </c>
      <c r="P39" s="164" t="s">
        <v>165</v>
      </c>
    </row>
    <row r="40" spans="1:16">
      <c r="A40" s="439" t="str">
        <f t="shared" ref="A40:A43" si="19">A13</f>
        <v>Faculty 3</v>
      </c>
      <c r="B40" s="440"/>
      <c r="C40" s="440"/>
      <c r="D40" s="440"/>
      <c r="E40" s="440"/>
      <c r="F40" s="440"/>
      <c r="G40" s="440"/>
      <c r="H40" s="441"/>
      <c r="I40" s="159">
        <v>0</v>
      </c>
      <c r="J40" s="161">
        <f>J13*I40</f>
        <v>0</v>
      </c>
      <c r="K40" s="218">
        <f t="shared" si="14"/>
        <v>0</v>
      </c>
      <c r="L40" s="218">
        <f t="shared" si="15"/>
        <v>0</v>
      </c>
      <c r="M40" s="218">
        <f t="shared" si="16"/>
        <v>0</v>
      </c>
      <c r="N40" s="218">
        <f t="shared" si="17"/>
        <v>0</v>
      </c>
      <c r="O40" s="188">
        <f t="shared" si="18"/>
        <v>0</v>
      </c>
      <c r="P40" s="164" t="s">
        <v>166</v>
      </c>
    </row>
    <row r="41" spans="1:16">
      <c r="A41" s="439" t="str">
        <f t="shared" si="19"/>
        <v>Faculty 4</v>
      </c>
      <c r="B41" s="440"/>
      <c r="C41" s="440"/>
      <c r="D41" s="440"/>
      <c r="E41" s="440"/>
      <c r="F41" s="440"/>
      <c r="G41" s="440"/>
      <c r="H41" s="441"/>
      <c r="I41" s="159">
        <v>0</v>
      </c>
      <c r="J41" s="161">
        <f t="shared" ref="J41:J43" si="20">J14*I41</f>
        <v>0</v>
      </c>
      <c r="K41" s="218">
        <f t="shared" si="14"/>
        <v>0</v>
      </c>
      <c r="L41" s="218">
        <f t="shared" si="15"/>
        <v>0</v>
      </c>
      <c r="M41" s="218">
        <f t="shared" si="16"/>
        <v>0</v>
      </c>
      <c r="N41" s="218">
        <f t="shared" si="17"/>
        <v>0</v>
      </c>
      <c r="O41" s="188">
        <f t="shared" si="18"/>
        <v>0</v>
      </c>
    </row>
    <row r="42" spans="1:16">
      <c r="A42" s="439" t="str">
        <f t="shared" si="19"/>
        <v>Faculty 5</v>
      </c>
      <c r="B42" s="440"/>
      <c r="C42" s="440"/>
      <c r="D42" s="440"/>
      <c r="E42" s="440"/>
      <c r="F42" s="440"/>
      <c r="G42" s="440"/>
      <c r="H42" s="441"/>
      <c r="I42" s="159">
        <v>0</v>
      </c>
      <c r="J42" s="161">
        <f>J15*I42</f>
        <v>0</v>
      </c>
      <c r="K42" s="218">
        <f t="shared" si="14"/>
        <v>0</v>
      </c>
      <c r="L42" s="218">
        <f t="shared" si="15"/>
        <v>0</v>
      </c>
      <c r="M42" s="218">
        <f t="shared" si="16"/>
        <v>0</v>
      </c>
      <c r="N42" s="218">
        <f t="shared" si="17"/>
        <v>0</v>
      </c>
      <c r="O42" s="188">
        <f t="shared" si="18"/>
        <v>0</v>
      </c>
    </row>
    <row r="43" spans="1:16">
      <c r="A43" s="439" t="str">
        <f t="shared" si="19"/>
        <v>Faculty 6</v>
      </c>
      <c r="B43" s="440"/>
      <c r="C43" s="440"/>
      <c r="D43" s="440"/>
      <c r="E43" s="440"/>
      <c r="F43" s="440"/>
      <c r="G43" s="440"/>
      <c r="H43" s="441"/>
      <c r="I43" s="159">
        <v>0</v>
      </c>
      <c r="J43" s="161">
        <f t="shared" si="20"/>
        <v>0</v>
      </c>
      <c r="K43" s="218">
        <f t="shared" si="14"/>
        <v>0</v>
      </c>
      <c r="L43" s="218">
        <f t="shared" si="15"/>
        <v>0</v>
      </c>
      <c r="M43" s="218">
        <f t="shared" si="16"/>
        <v>0</v>
      </c>
      <c r="N43" s="218">
        <f t="shared" si="17"/>
        <v>0</v>
      </c>
      <c r="O43" s="188">
        <f t="shared" si="18"/>
        <v>0</v>
      </c>
    </row>
    <row r="44" spans="1:16">
      <c r="A44" s="439" t="str">
        <f>A19</f>
        <v>Staff 1</v>
      </c>
      <c r="B44" s="440"/>
      <c r="C44" s="440"/>
      <c r="D44" s="440"/>
      <c r="E44" s="440"/>
      <c r="F44" s="440"/>
      <c r="G44" s="440"/>
      <c r="H44" s="441"/>
      <c r="I44" s="156">
        <v>0</v>
      </c>
      <c r="J44" s="161">
        <f>J19*I44</f>
        <v>0</v>
      </c>
      <c r="K44" s="218">
        <f>K19*I44</f>
        <v>0</v>
      </c>
      <c r="L44" s="218">
        <f>L19*I44</f>
        <v>0</v>
      </c>
      <c r="M44" s="218">
        <f>M19*I44</f>
        <v>0</v>
      </c>
      <c r="N44" s="218">
        <f>N19*I44</f>
        <v>0</v>
      </c>
      <c r="O44" s="188">
        <f t="shared" si="18"/>
        <v>0</v>
      </c>
    </row>
    <row r="45" spans="1:16">
      <c r="A45" s="439" t="str">
        <f t="shared" ref="A45:A47" si="21">A20</f>
        <v>Staff 2</v>
      </c>
      <c r="B45" s="440"/>
      <c r="C45" s="440"/>
      <c r="D45" s="440"/>
      <c r="E45" s="440"/>
      <c r="F45" s="440"/>
      <c r="G45" s="440"/>
      <c r="H45" s="441"/>
      <c r="I45" s="156">
        <v>0</v>
      </c>
      <c r="J45" s="161">
        <f>J20*I45</f>
        <v>0</v>
      </c>
      <c r="K45" s="218">
        <f>K20*I45</f>
        <v>0</v>
      </c>
      <c r="L45" s="218">
        <f>L20*I45</f>
        <v>0</v>
      </c>
      <c r="M45" s="218">
        <f>M20*I45</f>
        <v>0</v>
      </c>
      <c r="N45" s="218">
        <f>N20*I45</f>
        <v>0</v>
      </c>
      <c r="O45" s="188">
        <f t="shared" si="18"/>
        <v>0</v>
      </c>
    </row>
    <row r="46" spans="1:16">
      <c r="A46" s="439" t="str">
        <f t="shared" si="21"/>
        <v>Staff 3</v>
      </c>
      <c r="B46" s="440"/>
      <c r="C46" s="440"/>
      <c r="D46" s="440"/>
      <c r="E46" s="440"/>
      <c r="F46" s="440"/>
      <c r="G46" s="440"/>
      <c r="H46" s="441"/>
      <c r="I46" s="156">
        <v>0</v>
      </c>
      <c r="J46" s="161">
        <f>J21*I46</f>
        <v>0</v>
      </c>
      <c r="K46" s="218">
        <f>K21*I46</f>
        <v>0</v>
      </c>
      <c r="L46" s="218">
        <f>L21*I46</f>
        <v>0</v>
      </c>
      <c r="M46" s="218">
        <f>M21*I46</f>
        <v>0</v>
      </c>
      <c r="N46" s="218">
        <f>N21*I46</f>
        <v>0</v>
      </c>
      <c r="O46" s="188">
        <f t="shared" si="18"/>
        <v>0</v>
      </c>
    </row>
    <row r="47" spans="1:16">
      <c r="A47" s="439" t="str">
        <f t="shared" si="21"/>
        <v>Staff 4</v>
      </c>
      <c r="B47" s="440"/>
      <c r="C47" s="440"/>
      <c r="D47" s="440"/>
      <c r="E47" s="440"/>
      <c r="F47" s="440"/>
      <c r="G47" s="440"/>
      <c r="H47" s="441"/>
      <c r="I47" s="156">
        <v>0</v>
      </c>
      <c r="J47" s="161">
        <f>J22*I47</f>
        <v>0</v>
      </c>
      <c r="K47" s="218">
        <f>K22*I47</f>
        <v>0</v>
      </c>
      <c r="L47" s="218">
        <f>L22*I47</f>
        <v>0</v>
      </c>
      <c r="M47" s="218">
        <f>M22*I47</f>
        <v>0</v>
      </c>
      <c r="N47" s="218">
        <f>N22*I47</f>
        <v>0</v>
      </c>
      <c r="O47" s="188">
        <f t="shared" si="18"/>
        <v>0</v>
      </c>
    </row>
    <row r="48" spans="1:16">
      <c r="A48" s="439" t="str">
        <f>A26</f>
        <v>NSH 1</v>
      </c>
      <c r="B48" s="440"/>
      <c r="C48" s="440"/>
      <c r="D48" s="440"/>
      <c r="E48" s="440"/>
      <c r="F48" s="440"/>
      <c r="G48" s="440"/>
      <c r="H48" s="441"/>
      <c r="I48" s="157">
        <v>0.09</v>
      </c>
      <c r="J48" s="161">
        <f>J26*I48</f>
        <v>0</v>
      </c>
      <c r="K48" s="218">
        <f>K26*I48</f>
        <v>0</v>
      </c>
      <c r="L48" s="218">
        <f>L26*I48</f>
        <v>0</v>
      </c>
      <c r="M48" s="218">
        <f>M26*I48</f>
        <v>0</v>
      </c>
      <c r="N48" s="218">
        <f>N26*I48</f>
        <v>0</v>
      </c>
      <c r="O48" s="188">
        <f t="shared" si="18"/>
        <v>0</v>
      </c>
    </row>
    <row r="49" spans="1:15">
      <c r="A49" s="439" t="str">
        <f>A27</f>
        <v>NSH 2</v>
      </c>
      <c r="B49" s="440"/>
      <c r="C49" s="440"/>
      <c r="D49" s="440"/>
      <c r="E49" s="440"/>
      <c r="F49" s="440"/>
      <c r="G49" s="440"/>
      <c r="H49" s="441"/>
      <c r="I49" s="157">
        <v>0.09</v>
      </c>
      <c r="J49" s="161">
        <f>J27*I49</f>
        <v>0</v>
      </c>
      <c r="K49" s="218">
        <f>K27*I49</f>
        <v>0</v>
      </c>
      <c r="L49" s="218">
        <f>L27*I49</f>
        <v>0</v>
      </c>
      <c r="M49" s="218">
        <f>M27*I49</f>
        <v>0</v>
      </c>
      <c r="N49" s="218">
        <f>N27*I49</f>
        <v>0</v>
      </c>
      <c r="O49" s="188">
        <f t="shared" si="18"/>
        <v>0</v>
      </c>
    </row>
    <row r="50" spans="1:15">
      <c r="A50" s="439" t="str">
        <f>A30</f>
        <v>Undergraduate Student(s)</v>
      </c>
      <c r="B50" s="440"/>
      <c r="C50" s="440"/>
      <c r="D50" s="440"/>
      <c r="E50" s="440"/>
      <c r="F50" s="440"/>
      <c r="G50" s="440"/>
      <c r="H50" s="441"/>
      <c r="I50" s="157">
        <v>0.05</v>
      </c>
      <c r="J50" s="161">
        <f>J30*I50</f>
        <v>0</v>
      </c>
      <c r="K50" s="218">
        <f>K30*I50</f>
        <v>0</v>
      </c>
      <c r="L50" s="218">
        <f>L30*I50</f>
        <v>0</v>
      </c>
      <c r="M50" s="218">
        <f>M30*I50</f>
        <v>0</v>
      </c>
      <c r="N50" s="218">
        <f>N30*I50</f>
        <v>0</v>
      </c>
      <c r="O50" s="188">
        <f t="shared" si="18"/>
        <v>0</v>
      </c>
    </row>
    <row r="51" spans="1:15">
      <c r="A51" s="439" t="str">
        <f>A31</f>
        <v>Undergraduate Student(s)</v>
      </c>
      <c r="B51" s="440"/>
      <c r="C51" s="440"/>
      <c r="D51" s="440"/>
      <c r="E51" s="440"/>
      <c r="F51" s="440"/>
      <c r="G51" s="440"/>
      <c r="H51" s="441"/>
      <c r="I51" s="157">
        <v>0.05</v>
      </c>
      <c r="J51" s="161">
        <f>J31*I51</f>
        <v>0</v>
      </c>
      <c r="K51" s="218">
        <f>K31*I51</f>
        <v>0</v>
      </c>
      <c r="L51" s="218">
        <f>L31*I51</f>
        <v>0</v>
      </c>
      <c r="M51" s="218">
        <f>M31*I51</f>
        <v>0</v>
      </c>
      <c r="N51" s="218">
        <f>N31*I51</f>
        <v>0</v>
      </c>
      <c r="O51" s="188">
        <f t="shared" si="18"/>
        <v>0</v>
      </c>
    </row>
    <row r="52" spans="1:15">
      <c r="A52" s="439" t="str">
        <f>A32</f>
        <v>Graduate Student(s)</v>
      </c>
      <c r="B52" s="440"/>
      <c r="C52" s="440"/>
      <c r="D52" s="440"/>
      <c r="E52" s="440"/>
      <c r="F52" s="440"/>
      <c r="G52" s="440"/>
      <c r="H52" s="441"/>
      <c r="I52" s="157">
        <v>0.05</v>
      </c>
      <c r="J52" s="161">
        <f>J32*I52</f>
        <v>0</v>
      </c>
      <c r="K52" s="218">
        <f>K32*I52</f>
        <v>0</v>
      </c>
      <c r="L52" s="218">
        <f>L32*I52</f>
        <v>0</v>
      </c>
      <c r="M52" s="218">
        <f>M32*I52</f>
        <v>0</v>
      </c>
      <c r="N52" s="218">
        <f>N32*I52</f>
        <v>0</v>
      </c>
      <c r="O52" s="188">
        <f t="shared" si="18"/>
        <v>0</v>
      </c>
    </row>
    <row r="53" spans="1:15">
      <c r="A53" s="439" t="str">
        <f>A33</f>
        <v>Graduate Student(s)</v>
      </c>
      <c r="B53" s="440"/>
      <c r="C53" s="440"/>
      <c r="D53" s="440"/>
      <c r="E53" s="440"/>
      <c r="F53" s="440"/>
      <c r="G53" s="440"/>
      <c r="H53" s="441"/>
      <c r="I53" s="157">
        <v>0.05</v>
      </c>
      <c r="J53" s="161">
        <f>J33*I53</f>
        <v>0</v>
      </c>
      <c r="K53" s="218">
        <f>K33*I53</f>
        <v>0</v>
      </c>
      <c r="L53" s="218">
        <f>L33*I53</f>
        <v>0</v>
      </c>
      <c r="M53" s="218">
        <f>M33*I53</f>
        <v>0</v>
      </c>
      <c r="N53" s="218">
        <f>N33*I53</f>
        <v>0</v>
      </c>
      <c r="O53" s="188">
        <f t="shared" si="18"/>
        <v>0</v>
      </c>
    </row>
    <row r="54" spans="1:15">
      <c r="A54" s="398" t="s">
        <v>41</v>
      </c>
      <c r="B54" s="399"/>
      <c r="C54" s="399"/>
      <c r="D54" s="399"/>
      <c r="E54" s="399"/>
      <c r="F54" s="399"/>
      <c r="G54" s="399"/>
      <c r="H54" s="399"/>
      <c r="I54" s="400"/>
      <c r="J54" s="203">
        <f>SUM(J38:J53)</f>
        <v>0</v>
      </c>
      <c r="K54" s="203">
        <f t="shared" ref="K54:O54" si="22">SUM(K38:K53)</f>
        <v>0</v>
      </c>
      <c r="L54" s="203">
        <f t="shared" si="22"/>
        <v>0</v>
      </c>
      <c r="M54" s="203">
        <f t="shared" si="22"/>
        <v>0</v>
      </c>
      <c r="N54" s="203">
        <f t="shared" si="22"/>
        <v>0</v>
      </c>
      <c r="O54" s="203">
        <f t="shared" si="22"/>
        <v>0</v>
      </c>
    </row>
    <row r="55" spans="1:15">
      <c r="A55" s="414"/>
      <c r="B55" s="414"/>
      <c r="C55" s="414"/>
      <c r="D55" s="414"/>
      <c r="E55" s="414"/>
      <c r="F55" s="414"/>
      <c r="G55" s="414"/>
      <c r="H55" s="414"/>
      <c r="I55" s="414"/>
      <c r="J55" s="209"/>
      <c r="K55" s="209"/>
      <c r="L55" s="209"/>
      <c r="M55" s="209"/>
      <c r="N55" s="209"/>
      <c r="O55" s="219"/>
    </row>
    <row r="56" spans="1:15">
      <c r="A56" s="375" t="s">
        <v>42</v>
      </c>
      <c r="B56" s="376"/>
      <c r="C56" s="376"/>
      <c r="D56" s="376"/>
      <c r="E56" s="376"/>
      <c r="F56" s="376"/>
      <c r="G56" s="376"/>
      <c r="H56" s="376"/>
      <c r="I56" s="376"/>
      <c r="J56" s="173"/>
      <c r="K56" s="14"/>
      <c r="L56" s="14"/>
      <c r="M56" s="14"/>
      <c r="N56" s="14"/>
      <c r="O56" s="174"/>
    </row>
    <row r="57" spans="1:15" ht="14.4" customHeight="1">
      <c r="A57" s="445" t="s">
        <v>43</v>
      </c>
      <c r="B57" s="446"/>
      <c r="C57" s="446"/>
      <c r="D57" s="446"/>
      <c r="E57" s="446"/>
      <c r="F57" s="446"/>
      <c r="G57" s="446"/>
      <c r="H57" s="446"/>
      <c r="I57" s="447"/>
      <c r="J57" s="220" t="s">
        <v>44</v>
      </c>
      <c r="K57" s="205"/>
      <c r="L57" s="205"/>
      <c r="M57" s="205"/>
      <c r="N57" s="205"/>
      <c r="O57" s="206"/>
    </row>
    <row r="58" spans="1:15">
      <c r="A58" s="438"/>
      <c r="B58" s="421"/>
      <c r="C58" s="421"/>
      <c r="D58" s="421"/>
      <c r="E58" s="421"/>
      <c r="F58" s="421"/>
      <c r="G58" s="421"/>
      <c r="H58" s="421"/>
      <c r="I58" s="422"/>
      <c r="J58" s="207">
        <v>0</v>
      </c>
      <c r="K58" s="221">
        <v>0</v>
      </c>
      <c r="L58" s="221">
        <v>0</v>
      </c>
      <c r="M58" s="221">
        <v>0</v>
      </c>
      <c r="N58" s="221">
        <v>0</v>
      </c>
      <c r="O58" s="188">
        <f>SUM(J58:N58)</f>
        <v>0</v>
      </c>
    </row>
    <row r="59" spans="1:15">
      <c r="A59" s="438"/>
      <c r="B59" s="421"/>
      <c r="C59" s="421"/>
      <c r="D59" s="421"/>
      <c r="E59" s="421"/>
      <c r="F59" s="421"/>
      <c r="G59" s="421"/>
      <c r="H59" s="421"/>
      <c r="I59" s="422"/>
      <c r="J59" s="207">
        <v>0</v>
      </c>
      <c r="K59" s="221">
        <v>0</v>
      </c>
      <c r="L59" s="221">
        <v>0</v>
      </c>
      <c r="M59" s="221">
        <v>0</v>
      </c>
      <c r="N59" s="221">
        <v>0</v>
      </c>
      <c r="O59" s="188">
        <f>SUM(J59:N59)</f>
        <v>0</v>
      </c>
    </row>
    <row r="60" spans="1:15">
      <c r="A60" s="438"/>
      <c r="B60" s="421"/>
      <c r="C60" s="421"/>
      <c r="D60" s="421"/>
      <c r="E60" s="421"/>
      <c r="F60" s="421"/>
      <c r="G60" s="421"/>
      <c r="H60" s="421"/>
      <c r="I60" s="422"/>
      <c r="J60" s="207">
        <v>0</v>
      </c>
      <c r="K60" s="221">
        <v>0</v>
      </c>
      <c r="L60" s="221">
        <v>0</v>
      </c>
      <c r="M60" s="221">
        <v>0</v>
      </c>
      <c r="N60" s="221">
        <v>0</v>
      </c>
      <c r="O60" s="188">
        <f>SUM(J60:N60)</f>
        <v>0</v>
      </c>
    </row>
    <row r="61" spans="1:15">
      <c r="A61" s="398" t="s">
        <v>45</v>
      </c>
      <c r="B61" s="399"/>
      <c r="C61" s="399"/>
      <c r="D61" s="399"/>
      <c r="E61" s="399"/>
      <c r="F61" s="399"/>
      <c r="G61" s="399"/>
      <c r="H61" s="399"/>
      <c r="I61" s="400"/>
      <c r="J61" s="203">
        <f>SUM(J58:J60)</f>
        <v>0</v>
      </c>
      <c r="K61" s="203">
        <f t="shared" ref="K61:N61" si="23">SUM(K58:K60)</f>
        <v>0</v>
      </c>
      <c r="L61" s="203">
        <f t="shared" si="23"/>
        <v>0</v>
      </c>
      <c r="M61" s="203">
        <f t="shared" si="23"/>
        <v>0</v>
      </c>
      <c r="N61" s="203">
        <f t="shared" si="23"/>
        <v>0</v>
      </c>
      <c r="O61" s="208">
        <f>SUM(O58:O60)</f>
        <v>0</v>
      </c>
    </row>
    <row r="62" spans="1:15">
      <c r="A62" s="414"/>
      <c r="B62" s="414"/>
      <c r="C62" s="414"/>
      <c r="D62" s="414"/>
      <c r="E62" s="414"/>
      <c r="F62" s="414"/>
      <c r="G62" s="414"/>
      <c r="H62" s="414"/>
      <c r="I62" s="414"/>
      <c r="J62" s="209"/>
      <c r="K62" s="209"/>
      <c r="L62" s="209"/>
      <c r="M62" s="209"/>
      <c r="N62" s="209"/>
      <c r="O62" s="219"/>
    </row>
    <row r="63" spans="1:15">
      <c r="A63" s="375" t="s">
        <v>46</v>
      </c>
      <c r="B63" s="448"/>
      <c r="C63" s="376"/>
      <c r="D63" s="376"/>
      <c r="E63" s="376"/>
      <c r="F63" s="376"/>
      <c r="G63" s="376"/>
      <c r="H63" s="376"/>
      <c r="I63" s="376"/>
      <c r="J63" s="173"/>
      <c r="K63" s="14"/>
      <c r="L63" s="14"/>
      <c r="M63" s="14"/>
      <c r="N63" s="14"/>
      <c r="O63" s="174"/>
    </row>
    <row r="64" spans="1:15">
      <c r="A64" s="222" t="s">
        <v>47</v>
      </c>
      <c r="B64" s="223" t="s">
        <v>48</v>
      </c>
      <c r="C64" s="224"/>
      <c r="D64" s="449"/>
      <c r="E64" s="450"/>
      <c r="F64" s="450"/>
      <c r="G64" s="450"/>
      <c r="H64" s="450"/>
      <c r="I64" s="451"/>
      <c r="J64" s="432"/>
      <c r="K64" s="433"/>
      <c r="L64" s="433"/>
      <c r="M64" s="433"/>
      <c r="N64" s="433"/>
      <c r="O64" s="434"/>
    </row>
    <row r="65" spans="1:15">
      <c r="A65" s="442"/>
      <c r="B65" s="443"/>
      <c r="C65" s="443"/>
      <c r="D65" s="443"/>
      <c r="E65" s="443"/>
      <c r="F65" s="443"/>
      <c r="G65" s="443"/>
      <c r="H65" s="443"/>
      <c r="I65" s="444"/>
      <c r="J65" s="184">
        <v>0</v>
      </c>
      <c r="K65" s="184">
        <v>0</v>
      </c>
      <c r="L65" s="184">
        <v>0</v>
      </c>
      <c r="M65" s="184">
        <v>0</v>
      </c>
      <c r="N65" s="184">
        <v>0</v>
      </c>
      <c r="O65" s="185">
        <f>SUM(J65:N65)</f>
        <v>0</v>
      </c>
    </row>
    <row r="66" spans="1:15">
      <c r="A66" s="442"/>
      <c r="B66" s="443"/>
      <c r="C66" s="443"/>
      <c r="D66" s="443"/>
      <c r="E66" s="443"/>
      <c r="F66" s="443"/>
      <c r="G66" s="443"/>
      <c r="H66" s="443"/>
      <c r="I66" s="444"/>
      <c r="J66" s="184">
        <v>0</v>
      </c>
      <c r="K66" s="184">
        <v>0</v>
      </c>
      <c r="L66" s="184">
        <v>0</v>
      </c>
      <c r="M66" s="184">
        <v>0</v>
      </c>
      <c r="N66" s="184">
        <v>0</v>
      </c>
      <c r="O66" s="185">
        <f>SUM(J66:N66)</f>
        <v>0</v>
      </c>
    </row>
    <row r="67" spans="1:15">
      <c r="A67" s="442"/>
      <c r="B67" s="443"/>
      <c r="C67" s="443"/>
      <c r="D67" s="443"/>
      <c r="E67" s="443"/>
      <c r="F67" s="443"/>
      <c r="G67" s="443"/>
      <c r="H67" s="443"/>
      <c r="I67" s="444"/>
      <c r="J67" s="184">
        <v>0</v>
      </c>
      <c r="K67" s="184">
        <v>0</v>
      </c>
      <c r="L67" s="184">
        <v>0</v>
      </c>
      <c r="M67" s="184">
        <v>0</v>
      </c>
      <c r="N67" s="184">
        <v>0</v>
      </c>
      <c r="O67" s="185">
        <f>SUM(J67:N67)</f>
        <v>0</v>
      </c>
    </row>
    <row r="68" spans="1:15">
      <c r="A68" s="442"/>
      <c r="B68" s="443"/>
      <c r="C68" s="443"/>
      <c r="D68" s="443"/>
      <c r="E68" s="443"/>
      <c r="F68" s="443"/>
      <c r="G68" s="443"/>
      <c r="H68" s="443"/>
      <c r="I68" s="444"/>
      <c r="J68" s="184">
        <v>0</v>
      </c>
      <c r="K68" s="184">
        <v>0</v>
      </c>
      <c r="L68" s="184">
        <v>0</v>
      </c>
      <c r="M68" s="184">
        <v>0</v>
      </c>
      <c r="N68" s="184">
        <v>0</v>
      </c>
      <c r="O68" s="185">
        <f>SUM(J68:N68)</f>
        <v>0</v>
      </c>
    </row>
    <row r="69" spans="1:15" ht="15.6" customHeight="1">
      <c r="A69" s="225" t="s">
        <v>79</v>
      </c>
      <c r="B69" s="226" t="s">
        <v>80</v>
      </c>
      <c r="C69" s="227"/>
      <c r="D69" s="227"/>
      <c r="E69" s="227"/>
      <c r="F69" s="227"/>
      <c r="G69" s="227"/>
      <c r="H69" s="227"/>
      <c r="I69" s="228"/>
      <c r="J69" s="229"/>
      <c r="K69" s="205"/>
      <c r="L69" s="205"/>
      <c r="M69" s="205"/>
      <c r="N69" s="205"/>
      <c r="O69" s="206"/>
    </row>
    <row r="70" spans="1:15">
      <c r="A70" s="435"/>
      <c r="B70" s="436"/>
      <c r="C70" s="436"/>
      <c r="D70" s="436"/>
      <c r="E70" s="436"/>
      <c r="F70" s="436"/>
      <c r="G70" s="436"/>
      <c r="H70" s="436"/>
      <c r="I70" s="437"/>
      <c r="J70" s="184">
        <v>0</v>
      </c>
      <c r="K70" s="184">
        <v>0</v>
      </c>
      <c r="L70" s="184">
        <v>0</v>
      </c>
      <c r="M70" s="184">
        <v>0</v>
      </c>
      <c r="N70" s="184">
        <v>0</v>
      </c>
      <c r="O70" s="188">
        <f>SUM(J70:N70)</f>
        <v>0</v>
      </c>
    </row>
    <row r="71" spans="1:15">
      <c r="A71" s="435"/>
      <c r="B71" s="436"/>
      <c r="C71" s="436"/>
      <c r="D71" s="436"/>
      <c r="E71" s="436"/>
      <c r="F71" s="436"/>
      <c r="G71" s="436"/>
      <c r="H71" s="436"/>
      <c r="I71" s="437"/>
      <c r="J71" s="184">
        <v>0</v>
      </c>
      <c r="K71" s="184">
        <v>0</v>
      </c>
      <c r="L71" s="184">
        <v>0</v>
      </c>
      <c r="M71" s="184">
        <v>0</v>
      </c>
      <c r="N71" s="184">
        <v>0</v>
      </c>
      <c r="O71" s="188">
        <f>SUM(J71:N71)</f>
        <v>0</v>
      </c>
    </row>
    <row r="72" spans="1:15">
      <c r="A72" s="456" t="s">
        <v>49</v>
      </c>
      <c r="B72" s="457"/>
      <c r="C72" s="457"/>
      <c r="D72" s="457"/>
      <c r="E72" s="457"/>
      <c r="F72" s="457"/>
      <c r="G72" s="457"/>
      <c r="H72" s="457"/>
      <c r="I72" s="458"/>
      <c r="J72" s="230">
        <f>J65+J66+J67+J68+J70+J71</f>
        <v>0</v>
      </c>
      <c r="K72" s="230">
        <f t="shared" ref="K72:O72" si="24">K65+K66+K67+K68+K70+K71</f>
        <v>0</v>
      </c>
      <c r="L72" s="230">
        <f t="shared" si="24"/>
        <v>0</v>
      </c>
      <c r="M72" s="230">
        <f t="shared" si="24"/>
        <v>0</v>
      </c>
      <c r="N72" s="230">
        <f t="shared" si="24"/>
        <v>0</v>
      </c>
      <c r="O72" s="231">
        <f t="shared" si="24"/>
        <v>0</v>
      </c>
    </row>
    <row r="73" spans="1:15">
      <c r="A73" s="459"/>
      <c r="B73" s="459"/>
      <c r="C73" s="459"/>
      <c r="D73" s="459"/>
      <c r="E73" s="459"/>
      <c r="F73" s="459"/>
      <c r="G73" s="459"/>
      <c r="H73" s="459"/>
      <c r="I73" s="459"/>
      <c r="J73" s="232"/>
      <c r="K73" s="232"/>
      <c r="L73" s="232"/>
      <c r="M73" s="232"/>
      <c r="N73" s="232"/>
      <c r="O73" s="219"/>
    </row>
    <row r="74" spans="1:15">
      <c r="A74" s="173" t="s">
        <v>50</v>
      </c>
      <c r="B74" s="233"/>
      <c r="C74" s="14"/>
      <c r="D74" s="14"/>
      <c r="E74" s="14"/>
      <c r="F74" s="14"/>
      <c r="G74" s="14"/>
      <c r="H74" s="14"/>
      <c r="I74" s="14"/>
      <c r="J74" s="234"/>
      <c r="K74" s="14"/>
      <c r="L74" s="14"/>
      <c r="M74" s="14"/>
      <c r="N74" s="14"/>
      <c r="O74" s="174"/>
    </row>
    <row r="75" spans="1:15">
      <c r="A75" s="225" t="s">
        <v>51</v>
      </c>
      <c r="B75" s="235"/>
      <c r="C75" s="235"/>
      <c r="D75" s="235"/>
      <c r="E75" s="235"/>
      <c r="F75" s="235"/>
      <c r="G75" s="235"/>
      <c r="H75" s="235"/>
      <c r="I75" s="235"/>
      <c r="J75" s="236" t="s">
        <v>52</v>
      </c>
      <c r="K75" s="205"/>
      <c r="L75" s="205"/>
      <c r="M75" s="205"/>
      <c r="N75" s="205"/>
      <c r="O75" s="206"/>
    </row>
    <row r="76" spans="1:15">
      <c r="A76" s="438"/>
      <c r="B76" s="421"/>
      <c r="C76" s="421"/>
      <c r="D76" s="421"/>
      <c r="E76" s="421"/>
      <c r="F76" s="421"/>
      <c r="G76" s="421"/>
      <c r="H76" s="421"/>
      <c r="I76" s="422"/>
      <c r="J76" s="207">
        <v>0</v>
      </c>
      <c r="K76" s="221">
        <v>0</v>
      </c>
      <c r="L76" s="221">
        <v>0</v>
      </c>
      <c r="M76" s="221">
        <v>0</v>
      </c>
      <c r="N76" s="221">
        <v>0</v>
      </c>
      <c r="O76" s="188">
        <f>SUM(J76:N76)</f>
        <v>0</v>
      </c>
    </row>
    <row r="77" spans="1:15">
      <c r="A77" s="438"/>
      <c r="B77" s="421"/>
      <c r="C77" s="421"/>
      <c r="D77" s="421"/>
      <c r="E77" s="421"/>
      <c r="F77" s="421"/>
      <c r="G77" s="421"/>
      <c r="H77" s="421"/>
      <c r="I77" s="422"/>
      <c r="J77" s="207">
        <v>0</v>
      </c>
      <c r="K77" s="221">
        <v>0</v>
      </c>
      <c r="L77" s="221">
        <v>0</v>
      </c>
      <c r="M77" s="221">
        <v>0</v>
      </c>
      <c r="N77" s="221">
        <v>0</v>
      </c>
      <c r="O77" s="188">
        <f>SUM(J77:N77)</f>
        <v>0</v>
      </c>
    </row>
    <row r="78" spans="1:15">
      <c r="A78" s="438"/>
      <c r="B78" s="421"/>
      <c r="C78" s="421"/>
      <c r="D78" s="421"/>
      <c r="E78" s="421"/>
      <c r="F78" s="421"/>
      <c r="G78" s="421"/>
      <c r="H78" s="421"/>
      <c r="I78" s="422"/>
      <c r="J78" s="207">
        <v>0</v>
      </c>
      <c r="K78" s="221">
        <v>0</v>
      </c>
      <c r="L78" s="221">
        <v>0</v>
      </c>
      <c r="M78" s="221">
        <v>0</v>
      </c>
      <c r="N78" s="221">
        <v>0</v>
      </c>
      <c r="O78" s="188">
        <f>SUM(J78:N78)</f>
        <v>0</v>
      </c>
    </row>
    <row r="79" spans="1:15">
      <c r="A79" s="438"/>
      <c r="B79" s="421"/>
      <c r="C79" s="421"/>
      <c r="D79" s="421"/>
      <c r="E79" s="421"/>
      <c r="F79" s="421"/>
      <c r="G79" s="421"/>
      <c r="H79" s="421"/>
      <c r="I79" s="422"/>
      <c r="J79" s="207">
        <v>0</v>
      </c>
      <c r="K79" s="221">
        <v>0</v>
      </c>
      <c r="L79" s="221">
        <v>0</v>
      </c>
      <c r="M79" s="221">
        <v>0</v>
      </c>
      <c r="N79" s="221">
        <v>0</v>
      </c>
      <c r="O79" s="188">
        <f>SUM(J79:N79)</f>
        <v>0</v>
      </c>
    </row>
    <row r="80" spans="1:15">
      <c r="A80" s="398" t="s">
        <v>53</v>
      </c>
      <c r="B80" s="399"/>
      <c r="C80" s="399"/>
      <c r="D80" s="399"/>
      <c r="E80" s="399"/>
      <c r="F80" s="399"/>
      <c r="G80" s="399"/>
      <c r="H80" s="399"/>
      <c r="I80" s="400"/>
      <c r="J80" s="203">
        <f>SUM(J76:J79)</f>
        <v>0</v>
      </c>
      <c r="K80" s="203">
        <f t="shared" ref="K80:O80" si="25">SUM(K76:K79)</f>
        <v>0</v>
      </c>
      <c r="L80" s="203">
        <f t="shared" si="25"/>
        <v>0</v>
      </c>
      <c r="M80" s="203">
        <f t="shared" si="25"/>
        <v>0</v>
      </c>
      <c r="N80" s="203">
        <f t="shared" si="25"/>
        <v>0</v>
      </c>
      <c r="O80" s="208">
        <f t="shared" si="25"/>
        <v>0</v>
      </c>
    </row>
    <row r="81" spans="1:15">
      <c r="A81" s="414"/>
      <c r="B81" s="414"/>
      <c r="C81" s="414"/>
      <c r="D81" s="414"/>
      <c r="E81" s="414"/>
      <c r="F81" s="414"/>
      <c r="G81" s="414"/>
      <c r="H81" s="414"/>
      <c r="I81" s="414"/>
      <c r="J81" s="209"/>
      <c r="K81" s="209"/>
      <c r="L81" s="209"/>
      <c r="M81" s="209"/>
      <c r="N81" s="209"/>
      <c r="O81" s="219"/>
    </row>
    <row r="82" spans="1:15">
      <c r="A82" s="173" t="s">
        <v>54</v>
      </c>
      <c r="B82" s="14"/>
      <c r="C82" s="14"/>
      <c r="D82" s="14"/>
      <c r="E82" s="14"/>
      <c r="F82" s="14"/>
      <c r="G82" s="14"/>
      <c r="H82" s="14"/>
      <c r="I82" s="14"/>
      <c r="J82" s="173"/>
      <c r="K82" s="14"/>
      <c r="L82" s="14"/>
      <c r="M82" s="14"/>
      <c r="N82" s="14"/>
      <c r="O82" s="174"/>
    </row>
    <row r="83" spans="1:15">
      <c r="A83" s="426" t="s">
        <v>51</v>
      </c>
      <c r="B83" s="427"/>
      <c r="C83" s="427"/>
      <c r="D83" s="427"/>
      <c r="E83" s="427"/>
      <c r="F83" s="427"/>
      <c r="G83" s="427"/>
      <c r="H83" s="427"/>
      <c r="I83" s="428"/>
      <c r="J83" s="205"/>
      <c r="K83" s="205"/>
      <c r="L83" s="205"/>
      <c r="M83" s="205"/>
      <c r="N83" s="205"/>
      <c r="O83" s="206"/>
    </row>
    <row r="84" spans="1:15">
      <c r="A84" s="461"/>
      <c r="B84" s="462"/>
      <c r="C84" s="462"/>
      <c r="D84" s="462"/>
      <c r="E84" s="462"/>
      <c r="F84" s="462"/>
      <c r="G84" s="462"/>
      <c r="H84" s="462"/>
      <c r="I84" s="463"/>
      <c r="J84" s="207">
        <v>0</v>
      </c>
      <c r="K84" s="207">
        <v>0</v>
      </c>
      <c r="L84" s="207">
        <v>0</v>
      </c>
      <c r="M84" s="207">
        <v>0</v>
      </c>
      <c r="N84" s="207">
        <v>0</v>
      </c>
      <c r="O84" s="188">
        <f>SUM(J84:N84)</f>
        <v>0</v>
      </c>
    </row>
    <row r="85" spans="1:15">
      <c r="A85" s="461"/>
      <c r="B85" s="462"/>
      <c r="C85" s="462"/>
      <c r="D85" s="462"/>
      <c r="E85" s="462"/>
      <c r="F85" s="462"/>
      <c r="G85" s="462"/>
      <c r="H85" s="462"/>
      <c r="I85" s="463"/>
      <c r="J85" s="207">
        <v>0</v>
      </c>
      <c r="K85" s="207">
        <v>0</v>
      </c>
      <c r="L85" s="207">
        <v>0</v>
      </c>
      <c r="M85" s="207">
        <v>0</v>
      </c>
      <c r="N85" s="207">
        <v>0</v>
      </c>
      <c r="O85" s="188">
        <f>SUM(J85:N85)</f>
        <v>0</v>
      </c>
    </row>
    <row r="86" spans="1:15">
      <c r="A86" s="461"/>
      <c r="B86" s="462"/>
      <c r="C86" s="462"/>
      <c r="D86" s="462"/>
      <c r="E86" s="462"/>
      <c r="F86" s="462"/>
      <c r="G86" s="462"/>
      <c r="H86" s="462"/>
      <c r="I86" s="463"/>
      <c r="J86" s="207">
        <v>0</v>
      </c>
      <c r="K86" s="207">
        <v>0</v>
      </c>
      <c r="L86" s="207">
        <v>0</v>
      </c>
      <c r="M86" s="207">
        <v>0</v>
      </c>
      <c r="N86" s="207">
        <v>0</v>
      </c>
      <c r="O86" s="188">
        <f>SUM(J86:N86)</f>
        <v>0</v>
      </c>
    </row>
    <row r="87" spans="1:15">
      <c r="A87" s="461"/>
      <c r="B87" s="462"/>
      <c r="C87" s="462"/>
      <c r="D87" s="462"/>
      <c r="E87" s="462"/>
      <c r="F87" s="462"/>
      <c r="G87" s="462"/>
      <c r="H87" s="462"/>
      <c r="I87" s="463"/>
      <c r="J87" s="207">
        <v>0</v>
      </c>
      <c r="K87" s="207">
        <v>0</v>
      </c>
      <c r="L87" s="207">
        <v>0</v>
      </c>
      <c r="M87" s="207">
        <v>0</v>
      </c>
      <c r="N87" s="207">
        <v>0</v>
      </c>
      <c r="O87" s="188">
        <f>SUM(J87:N87)</f>
        <v>0</v>
      </c>
    </row>
    <row r="88" spans="1:15">
      <c r="A88" s="461"/>
      <c r="B88" s="462"/>
      <c r="C88" s="462"/>
      <c r="D88" s="462"/>
      <c r="E88" s="462"/>
      <c r="F88" s="462"/>
      <c r="G88" s="462"/>
      <c r="H88" s="462"/>
      <c r="I88" s="463"/>
      <c r="J88" s="207">
        <v>0</v>
      </c>
      <c r="K88" s="207">
        <v>0</v>
      </c>
      <c r="L88" s="207">
        <v>0</v>
      </c>
      <c r="M88" s="207">
        <v>0</v>
      </c>
      <c r="N88" s="207">
        <v>0</v>
      </c>
      <c r="O88" s="188">
        <f>SUM(J88:N88)</f>
        <v>0</v>
      </c>
    </row>
    <row r="89" spans="1:15">
      <c r="A89" s="398" t="s">
        <v>55</v>
      </c>
      <c r="B89" s="399"/>
      <c r="C89" s="399"/>
      <c r="D89" s="399"/>
      <c r="E89" s="399"/>
      <c r="F89" s="399"/>
      <c r="G89" s="399"/>
      <c r="H89" s="399"/>
      <c r="I89" s="400"/>
      <c r="J89" s="203">
        <f>SUM(J84:J88)</f>
        <v>0</v>
      </c>
      <c r="K89" s="203">
        <f t="shared" ref="K89:O89" si="26">SUM(K84:K88)</f>
        <v>0</v>
      </c>
      <c r="L89" s="203">
        <f t="shared" si="26"/>
        <v>0</v>
      </c>
      <c r="M89" s="203">
        <f t="shared" si="26"/>
        <v>0</v>
      </c>
      <c r="N89" s="203">
        <f t="shared" si="26"/>
        <v>0</v>
      </c>
      <c r="O89" s="208">
        <f t="shared" si="26"/>
        <v>0</v>
      </c>
    </row>
    <row r="90" spans="1:15">
      <c r="A90" s="237"/>
      <c r="B90" s="237"/>
      <c r="C90" s="237"/>
      <c r="D90" s="237"/>
      <c r="E90" s="237"/>
      <c r="F90" s="237"/>
      <c r="G90" s="237"/>
      <c r="H90" s="237"/>
      <c r="I90" s="237"/>
      <c r="J90" s="209"/>
      <c r="K90" s="209"/>
      <c r="L90" s="209"/>
      <c r="M90" s="209"/>
      <c r="N90" s="209"/>
      <c r="O90" s="219"/>
    </row>
    <row r="91" spans="1:15">
      <c r="A91" s="173" t="s">
        <v>56</v>
      </c>
      <c r="B91" s="238" t="s">
        <v>58</v>
      </c>
      <c r="C91" s="14"/>
      <c r="D91" s="14"/>
      <c r="E91" s="14"/>
      <c r="F91" s="14"/>
      <c r="G91" s="14"/>
      <c r="H91" s="14"/>
      <c r="I91" s="14"/>
      <c r="J91" s="173"/>
      <c r="K91" s="14"/>
      <c r="L91" s="14"/>
      <c r="M91" s="14"/>
      <c r="N91" s="14"/>
      <c r="O91" s="174"/>
    </row>
    <row r="92" spans="1:15">
      <c r="A92" s="225" t="s">
        <v>57</v>
      </c>
      <c r="B92" s="235"/>
      <c r="C92" s="235"/>
      <c r="D92" s="235"/>
      <c r="E92" s="235"/>
      <c r="F92" s="235"/>
      <c r="G92" s="235"/>
      <c r="H92" s="235"/>
      <c r="I92" s="239"/>
      <c r="J92" s="240" t="s">
        <v>59</v>
      </c>
      <c r="K92" s="205"/>
      <c r="L92" s="205"/>
      <c r="M92" s="205"/>
      <c r="N92" s="205"/>
      <c r="O92" s="206"/>
    </row>
    <row r="93" spans="1:15">
      <c r="A93" s="429"/>
      <c r="B93" s="430"/>
      <c r="C93" s="430"/>
      <c r="D93" s="430"/>
      <c r="E93" s="430"/>
      <c r="F93" s="430"/>
      <c r="G93" s="430"/>
      <c r="H93" s="430"/>
      <c r="I93" s="431"/>
      <c r="J93" s="241">
        <v>0</v>
      </c>
      <c r="K93" s="241">
        <v>0</v>
      </c>
      <c r="L93" s="241">
        <v>0</v>
      </c>
      <c r="M93" s="241">
        <v>0</v>
      </c>
      <c r="N93" s="241">
        <v>0</v>
      </c>
      <c r="O93" s="188">
        <f>SUM(J93:N93)</f>
        <v>0</v>
      </c>
    </row>
    <row r="94" spans="1:15">
      <c r="A94" s="429"/>
      <c r="B94" s="430"/>
      <c r="C94" s="430"/>
      <c r="D94" s="430"/>
      <c r="E94" s="430"/>
      <c r="F94" s="430"/>
      <c r="G94" s="430"/>
      <c r="H94" s="430"/>
      <c r="I94" s="431"/>
      <c r="J94" s="241">
        <v>0</v>
      </c>
      <c r="K94" s="241">
        <v>0</v>
      </c>
      <c r="L94" s="241">
        <v>0</v>
      </c>
      <c r="M94" s="241">
        <v>0</v>
      </c>
      <c r="N94" s="241">
        <v>0</v>
      </c>
      <c r="O94" s="188">
        <f>SUM(J94:N94)</f>
        <v>0</v>
      </c>
    </row>
    <row r="95" spans="1:15">
      <c r="A95" s="429"/>
      <c r="B95" s="430"/>
      <c r="C95" s="430"/>
      <c r="D95" s="430"/>
      <c r="E95" s="430"/>
      <c r="F95" s="430"/>
      <c r="G95" s="430"/>
      <c r="H95" s="430"/>
      <c r="I95" s="431"/>
      <c r="J95" s="241">
        <v>0</v>
      </c>
      <c r="K95" s="241">
        <v>0</v>
      </c>
      <c r="L95" s="241">
        <v>0</v>
      </c>
      <c r="M95" s="241">
        <v>0</v>
      </c>
      <c r="N95" s="241">
        <v>0</v>
      </c>
      <c r="O95" s="188">
        <f>SUM(J95:N95)</f>
        <v>0</v>
      </c>
    </row>
    <row r="96" spans="1:15">
      <c r="A96" s="398" t="s">
        <v>60</v>
      </c>
      <c r="B96" s="399"/>
      <c r="C96" s="399"/>
      <c r="D96" s="399"/>
      <c r="E96" s="399"/>
      <c r="F96" s="399"/>
      <c r="G96" s="399"/>
      <c r="H96" s="399"/>
      <c r="I96" s="400"/>
      <c r="J96" s="203">
        <f>SUM(J93:J95)</f>
        <v>0</v>
      </c>
      <c r="K96" s="203">
        <f t="shared" ref="K96:O96" si="27">SUM(K93:K95)</f>
        <v>0</v>
      </c>
      <c r="L96" s="203">
        <f t="shared" si="27"/>
        <v>0</v>
      </c>
      <c r="M96" s="203">
        <f t="shared" si="27"/>
        <v>0</v>
      </c>
      <c r="N96" s="203">
        <f t="shared" si="27"/>
        <v>0</v>
      </c>
      <c r="O96" s="208">
        <f t="shared" si="27"/>
        <v>0</v>
      </c>
    </row>
    <row r="97" spans="1:15">
      <c r="A97" s="460"/>
      <c r="B97" s="460"/>
      <c r="C97" s="460"/>
      <c r="D97" s="414"/>
      <c r="E97" s="414"/>
      <c r="F97" s="414"/>
      <c r="G97" s="414"/>
      <c r="H97" s="414"/>
      <c r="I97" s="414"/>
      <c r="J97" s="242"/>
      <c r="K97" s="209"/>
      <c r="L97" s="209"/>
      <c r="M97" s="209"/>
      <c r="N97" s="209"/>
      <c r="O97" s="219"/>
    </row>
    <row r="98" spans="1:15">
      <c r="A98" s="173" t="s">
        <v>63</v>
      </c>
      <c r="B98" s="243" t="s">
        <v>58</v>
      </c>
      <c r="C98" s="14"/>
      <c r="D98" s="14"/>
      <c r="E98" s="14"/>
      <c r="F98" s="14"/>
      <c r="G98" s="14"/>
      <c r="H98" s="14"/>
      <c r="I98" s="174"/>
      <c r="J98" s="211"/>
      <c r="K98" s="14"/>
      <c r="L98" s="14"/>
      <c r="M98" s="14"/>
      <c r="N98" s="14"/>
      <c r="O98" s="174"/>
    </row>
    <row r="99" spans="1:15">
      <c r="A99" s="244" t="s">
        <v>73</v>
      </c>
      <c r="B99" s="245"/>
      <c r="C99" s="198"/>
      <c r="D99" s="198"/>
      <c r="E99" s="332"/>
      <c r="F99" s="332"/>
      <c r="G99" s="332"/>
      <c r="H99" s="332"/>
      <c r="I99" s="347"/>
      <c r="J99" s="236"/>
      <c r="K99" s="8"/>
      <c r="L99" s="8"/>
      <c r="M99" s="8"/>
      <c r="N99" s="8"/>
      <c r="O99" s="177"/>
    </row>
    <row r="100" spans="1:15">
      <c r="A100" s="453"/>
      <c r="B100" s="454"/>
      <c r="C100" s="454"/>
      <c r="D100" s="454"/>
      <c r="E100" s="454"/>
      <c r="F100" s="454"/>
      <c r="G100" s="454"/>
      <c r="H100" s="454"/>
      <c r="I100" s="455"/>
      <c r="J100" s="246">
        <v>0</v>
      </c>
      <c r="K100" s="247">
        <v>0</v>
      </c>
      <c r="L100" s="247">
        <v>0</v>
      </c>
      <c r="M100" s="247">
        <v>0</v>
      </c>
      <c r="N100" s="247">
        <v>0</v>
      </c>
      <c r="O100" s="188">
        <f>SUM(J100:N100)</f>
        <v>0</v>
      </c>
    </row>
    <row r="101" spans="1:15">
      <c r="A101" s="453"/>
      <c r="B101" s="454"/>
      <c r="C101" s="454"/>
      <c r="D101" s="454"/>
      <c r="E101" s="454"/>
      <c r="F101" s="454"/>
      <c r="G101" s="454"/>
      <c r="H101" s="454"/>
      <c r="I101" s="455"/>
      <c r="J101" s="246">
        <v>0</v>
      </c>
      <c r="K101" s="247">
        <v>0</v>
      </c>
      <c r="L101" s="247">
        <v>0</v>
      </c>
      <c r="M101" s="247">
        <v>0</v>
      </c>
      <c r="N101" s="247">
        <v>0</v>
      </c>
      <c r="O101" s="188">
        <f>SUM(J101:N101)</f>
        <v>0</v>
      </c>
    </row>
    <row r="102" spans="1:15">
      <c r="A102" s="398" t="s">
        <v>64</v>
      </c>
      <c r="B102" s="399"/>
      <c r="C102" s="399"/>
      <c r="D102" s="399"/>
      <c r="E102" s="399"/>
      <c r="F102" s="399"/>
      <c r="G102" s="399"/>
      <c r="H102" s="399"/>
      <c r="I102" s="400"/>
      <c r="J102" s="203">
        <f>SUM(J100:J101)</f>
        <v>0</v>
      </c>
      <c r="K102" s="203">
        <f t="shared" ref="K102:O102" si="28">SUM(K100:K101)</f>
        <v>0</v>
      </c>
      <c r="L102" s="203">
        <f t="shared" si="28"/>
        <v>0</v>
      </c>
      <c r="M102" s="203">
        <f t="shared" si="28"/>
        <v>0</v>
      </c>
      <c r="N102" s="203">
        <f t="shared" si="28"/>
        <v>0</v>
      </c>
      <c r="O102" s="208">
        <f t="shared" si="28"/>
        <v>0</v>
      </c>
    </row>
    <row r="103" spans="1:15">
      <c r="A103" s="248"/>
      <c r="B103" s="249"/>
      <c r="C103" s="249"/>
      <c r="D103" s="249"/>
      <c r="E103" s="249"/>
      <c r="F103" s="249"/>
      <c r="G103" s="249"/>
      <c r="H103" s="249"/>
      <c r="I103" s="249"/>
      <c r="J103" s="250"/>
      <c r="K103" s="250"/>
      <c r="L103" s="250"/>
      <c r="M103" s="250"/>
      <c r="N103" s="250"/>
      <c r="O103" s="251"/>
    </row>
    <row r="104" spans="1:15">
      <c r="A104" s="173" t="s">
        <v>61</v>
      </c>
      <c r="B104" s="14"/>
      <c r="C104" s="14"/>
      <c r="D104" s="14"/>
      <c r="E104" s="14"/>
      <c r="F104" s="14"/>
      <c r="G104" s="14"/>
      <c r="H104" s="14"/>
      <c r="I104" s="14"/>
      <c r="J104" s="173"/>
      <c r="K104" s="14"/>
      <c r="L104" s="14"/>
      <c r="M104" s="14"/>
      <c r="N104" s="14"/>
      <c r="O104" s="174"/>
    </row>
    <row r="105" spans="1:15">
      <c r="A105" s="426" t="s">
        <v>51</v>
      </c>
      <c r="B105" s="427"/>
      <c r="C105" s="427"/>
      <c r="D105" s="427"/>
      <c r="E105" s="427"/>
      <c r="F105" s="427"/>
      <c r="G105" s="427"/>
      <c r="H105" s="427"/>
      <c r="I105" s="428"/>
      <c r="J105" s="229"/>
      <c r="K105" s="205"/>
      <c r="L105" s="205"/>
      <c r="M105" s="205"/>
      <c r="N105" s="205"/>
      <c r="O105" s="206"/>
    </row>
    <row r="106" spans="1:15">
      <c r="A106" s="429"/>
      <c r="B106" s="430"/>
      <c r="C106" s="430"/>
      <c r="D106" s="430"/>
      <c r="E106" s="430"/>
      <c r="F106" s="430"/>
      <c r="G106" s="430"/>
      <c r="H106" s="430"/>
      <c r="I106" s="431"/>
      <c r="J106" s="241">
        <v>0</v>
      </c>
      <c r="K106" s="241">
        <v>0</v>
      </c>
      <c r="L106" s="241">
        <v>0</v>
      </c>
      <c r="M106" s="241">
        <v>0</v>
      </c>
      <c r="N106" s="241">
        <v>0</v>
      </c>
      <c r="O106" s="188">
        <f>SUM(J106:N106)</f>
        <v>0</v>
      </c>
    </row>
    <row r="107" spans="1:15">
      <c r="A107" s="429"/>
      <c r="B107" s="430"/>
      <c r="C107" s="430"/>
      <c r="D107" s="430"/>
      <c r="E107" s="430"/>
      <c r="F107" s="430"/>
      <c r="G107" s="430"/>
      <c r="H107" s="430"/>
      <c r="I107" s="431"/>
      <c r="J107" s="241">
        <v>0</v>
      </c>
      <c r="K107" s="241">
        <v>0</v>
      </c>
      <c r="L107" s="241">
        <v>0</v>
      </c>
      <c r="M107" s="241">
        <v>0</v>
      </c>
      <c r="N107" s="241">
        <v>0</v>
      </c>
      <c r="O107" s="188">
        <f>SUM(J107:N107)</f>
        <v>0</v>
      </c>
    </row>
    <row r="108" spans="1:15">
      <c r="A108" s="429"/>
      <c r="B108" s="430"/>
      <c r="C108" s="430"/>
      <c r="D108" s="430"/>
      <c r="E108" s="430"/>
      <c r="F108" s="430"/>
      <c r="G108" s="430"/>
      <c r="H108" s="430"/>
      <c r="I108" s="431"/>
      <c r="J108" s="241">
        <v>0</v>
      </c>
      <c r="K108" s="241">
        <v>0</v>
      </c>
      <c r="L108" s="241">
        <v>0</v>
      </c>
      <c r="M108" s="241">
        <v>0</v>
      </c>
      <c r="N108" s="241">
        <v>0</v>
      </c>
      <c r="O108" s="188">
        <f>SUM(J108:N108)</f>
        <v>0</v>
      </c>
    </row>
    <row r="109" spans="1:15">
      <c r="A109" s="398" t="s">
        <v>62</v>
      </c>
      <c r="B109" s="399"/>
      <c r="C109" s="399"/>
      <c r="D109" s="399"/>
      <c r="E109" s="399"/>
      <c r="F109" s="399"/>
      <c r="G109" s="399"/>
      <c r="H109" s="399"/>
      <c r="I109" s="400"/>
      <c r="J109" s="203">
        <f>SUM(J106:J108)</f>
        <v>0</v>
      </c>
      <c r="K109" s="203">
        <f t="shared" ref="K109:O109" si="29">SUM(K106:K108)</f>
        <v>0</v>
      </c>
      <c r="L109" s="203">
        <f t="shared" si="29"/>
        <v>0</v>
      </c>
      <c r="M109" s="203">
        <f t="shared" si="29"/>
        <v>0</v>
      </c>
      <c r="N109" s="203">
        <f t="shared" si="29"/>
        <v>0</v>
      </c>
      <c r="O109" s="208">
        <f t="shared" si="29"/>
        <v>0</v>
      </c>
    </row>
    <row r="110" spans="1:15">
      <c r="A110" s="414"/>
      <c r="B110" s="414"/>
      <c r="C110" s="414"/>
      <c r="D110" s="414"/>
      <c r="E110" s="414"/>
      <c r="F110" s="414"/>
      <c r="G110" s="414"/>
      <c r="H110" s="414"/>
      <c r="I110" s="414"/>
      <c r="J110" s="252"/>
      <c r="K110" s="252"/>
      <c r="L110" s="252"/>
      <c r="M110" s="252"/>
      <c r="N110" s="252"/>
      <c r="O110" s="219"/>
    </row>
    <row r="111" spans="1:15">
      <c r="A111" s="173" t="s">
        <v>65</v>
      </c>
      <c r="B111" s="14"/>
      <c r="C111" s="14"/>
      <c r="D111" s="14"/>
      <c r="E111" s="14"/>
      <c r="F111" s="14"/>
      <c r="G111" s="14"/>
      <c r="H111" s="14"/>
      <c r="I111" s="14"/>
      <c r="J111" s="173"/>
      <c r="K111" s="14"/>
      <c r="L111" s="14"/>
      <c r="M111" s="14"/>
      <c r="N111" s="14"/>
      <c r="O111" s="174"/>
    </row>
    <row r="112" spans="1:15">
      <c r="A112" s="415" t="s">
        <v>66</v>
      </c>
      <c r="B112" s="416"/>
      <c r="C112" s="416"/>
      <c r="D112" s="416"/>
      <c r="E112" s="416"/>
      <c r="F112" s="416"/>
      <c r="G112" s="416"/>
      <c r="H112" s="416"/>
      <c r="I112" s="417"/>
      <c r="J112" s="218">
        <f>J34+J54+J61+J72+J80+J89+J96+J102+J109</f>
        <v>0</v>
      </c>
      <c r="K112" s="218">
        <f>K34+K54+K61+K72+K80+K89+K96+K102+K109</f>
        <v>0</v>
      </c>
      <c r="L112" s="218">
        <f>L34+L54+L61+L72+L80+L89+L96+L102+L109</f>
        <v>0</v>
      </c>
      <c r="M112" s="218">
        <f>M34+M54+M61+M72+M80+M89+M96+M102+M109</f>
        <v>0</v>
      </c>
      <c r="N112" s="218">
        <f>N34+N54+N61+N72+N80+N89+N96+N102+N109</f>
        <v>0</v>
      </c>
      <c r="O112" s="188">
        <f>SUM(J112:N112)</f>
        <v>0</v>
      </c>
    </row>
    <row r="113" spans="1:15">
      <c r="A113" s="161" t="s">
        <v>67</v>
      </c>
      <c r="B113" s="170" t="s">
        <v>68</v>
      </c>
      <c r="C113" s="204">
        <v>0.53300000000000003</v>
      </c>
      <c r="D113" s="418" t="s">
        <v>69</v>
      </c>
      <c r="E113" s="419"/>
      <c r="F113" s="420" t="s">
        <v>140</v>
      </c>
      <c r="G113" s="421"/>
      <c r="H113" s="421"/>
      <c r="I113" s="422"/>
      <c r="J113" s="218">
        <v>0</v>
      </c>
      <c r="K113" s="253">
        <v>0</v>
      </c>
      <c r="L113" s="253">
        <v>0</v>
      </c>
      <c r="M113" s="253">
        <v>0</v>
      </c>
      <c r="N113" s="253">
        <v>0</v>
      </c>
      <c r="O113" s="188">
        <f>SUM(J113:N113)</f>
        <v>0</v>
      </c>
    </row>
    <row r="114" spans="1:15">
      <c r="A114" s="423" t="s">
        <v>70</v>
      </c>
      <c r="B114" s="424"/>
      <c r="C114" s="424"/>
      <c r="D114" s="424"/>
      <c r="E114" s="424"/>
      <c r="F114" s="424"/>
      <c r="G114" s="424"/>
      <c r="H114" s="424"/>
      <c r="I114" s="425"/>
      <c r="J114" s="254">
        <f>SUM(J112:J113)</f>
        <v>0</v>
      </c>
      <c r="K114" s="254">
        <f t="shared" ref="K114:O114" si="30">SUM(K112:K113)</f>
        <v>0</v>
      </c>
      <c r="L114" s="254">
        <f t="shared" si="30"/>
        <v>0</v>
      </c>
      <c r="M114" s="254">
        <f t="shared" si="30"/>
        <v>0</v>
      </c>
      <c r="N114" s="254">
        <f t="shared" si="30"/>
        <v>0</v>
      </c>
      <c r="O114" s="255">
        <f t="shared" si="30"/>
        <v>0</v>
      </c>
    </row>
    <row r="115" spans="1:15">
      <c r="A115" s="256"/>
      <c r="B115" s="256"/>
      <c r="C115" s="256"/>
      <c r="D115" s="256"/>
      <c r="E115" s="256"/>
      <c r="F115" s="256"/>
      <c r="G115" s="256"/>
      <c r="H115" s="256"/>
      <c r="I115" s="256"/>
      <c r="J115" s="257"/>
      <c r="K115" s="257"/>
      <c r="L115" s="257"/>
      <c r="M115" s="257"/>
      <c r="N115" s="257"/>
      <c r="O115" s="219"/>
    </row>
    <row r="116" spans="1:15" ht="15.6">
      <c r="A116" s="258"/>
      <c r="B116" s="258"/>
      <c r="C116" s="258"/>
      <c r="D116" s="258"/>
      <c r="E116" s="258"/>
      <c r="F116" s="258"/>
      <c r="G116" s="258"/>
      <c r="H116" s="258"/>
      <c r="I116" s="257"/>
      <c r="J116" s="259"/>
      <c r="K116" s="259"/>
      <c r="L116" s="259"/>
      <c r="M116" s="259"/>
      <c r="N116" s="259"/>
      <c r="O116" s="259"/>
    </row>
    <row r="117" spans="1:15">
      <c r="A117" s="167"/>
      <c r="B117" s="167"/>
      <c r="C117" s="167"/>
      <c r="D117" s="167"/>
      <c r="E117" s="167"/>
      <c r="F117" s="167"/>
      <c r="G117" s="167"/>
      <c r="H117" s="167"/>
      <c r="I117" s="260" t="s">
        <v>88</v>
      </c>
      <c r="J117" s="261" t="e">
        <f>J114/B5</f>
        <v>#DIV/0!</v>
      </c>
      <c r="K117" s="261" t="e">
        <f>K114/B5</f>
        <v>#DIV/0!</v>
      </c>
      <c r="L117" s="261" t="e">
        <f>L114/B5</f>
        <v>#DIV/0!</v>
      </c>
      <c r="M117" s="261" t="e">
        <f>M114/B5</f>
        <v>#DIV/0!</v>
      </c>
      <c r="N117" s="261" t="e">
        <f>N114/B5</f>
        <v>#DIV/0!</v>
      </c>
      <c r="O117" s="261" t="e">
        <f>SUM(J117:N117)</f>
        <v>#DIV/0!</v>
      </c>
    </row>
    <row r="118" spans="1:15" ht="15" thickBot="1">
      <c r="A118" s="167"/>
      <c r="B118" s="167"/>
      <c r="C118" s="167"/>
      <c r="D118" s="167"/>
      <c r="E118" s="167"/>
      <c r="F118" s="167"/>
      <c r="G118" s="167"/>
      <c r="H118" s="167"/>
      <c r="I118" s="167"/>
    </row>
    <row r="119" spans="1:15">
      <c r="A119" s="167"/>
      <c r="B119" s="167"/>
      <c r="C119" s="167"/>
      <c r="D119" s="167"/>
      <c r="E119" s="167"/>
      <c r="F119" s="167"/>
      <c r="G119" s="167"/>
      <c r="H119" s="167"/>
      <c r="I119" s="262" t="s">
        <v>90</v>
      </c>
      <c r="J119" s="262" t="s">
        <v>89</v>
      </c>
    </row>
    <row r="120" spans="1:15" ht="15" thickBot="1">
      <c r="A120" s="167"/>
      <c r="B120" s="167"/>
      <c r="C120" s="167"/>
      <c r="D120" s="167"/>
      <c r="E120" s="167"/>
      <c r="F120" s="167"/>
      <c r="G120" s="167"/>
      <c r="H120" s="167"/>
      <c r="I120" s="263">
        <f>O114</f>
        <v>0</v>
      </c>
      <c r="J120" s="264">
        <f>B5-I120</f>
        <v>0</v>
      </c>
    </row>
  </sheetData>
  <mergeCells count="102">
    <mergeCell ref="A100:I100"/>
    <mergeCell ref="A102:I102"/>
    <mergeCell ref="E99:I99"/>
    <mergeCell ref="A101:I101"/>
    <mergeCell ref="A68:I68"/>
    <mergeCell ref="A71:I71"/>
    <mergeCell ref="A72:I72"/>
    <mergeCell ref="A73:I73"/>
    <mergeCell ref="A76:I76"/>
    <mergeCell ref="A77:I77"/>
    <mergeCell ref="A81:I81"/>
    <mergeCell ref="A97:I97"/>
    <mergeCell ref="A83:I83"/>
    <mergeCell ref="A84:I84"/>
    <mergeCell ref="A85:I85"/>
    <mergeCell ref="A88:I88"/>
    <mergeCell ref="A89:I89"/>
    <mergeCell ref="A93:I93"/>
    <mergeCell ref="A94:I94"/>
    <mergeCell ref="A95:I95"/>
    <mergeCell ref="A96:I96"/>
    <mergeCell ref="A86:I86"/>
    <mergeCell ref="A87:I87"/>
    <mergeCell ref="A28:A29"/>
    <mergeCell ref="B28:B29"/>
    <mergeCell ref="C28:C29"/>
    <mergeCell ref="D28:H28"/>
    <mergeCell ref="I28:I29"/>
    <mergeCell ref="J28:O29"/>
    <mergeCell ref="A38:H38"/>
    <mergeCell ref="A39:H39"/>
    <mergeCell ref="A41:H41"/>
    <mergeCell ref="B1:I1"/>
    <mergeCell ref="B2:I2"/>
    <mergeCell ref="B3:I3"/>
    <mergeCell ref="B4:I4"/>
    <mergeCell ref="B5:I5"/>
    <mergeCell ref="A8:I8"/>
    <mergeCell ref="A9:A10"/>
    <mergeCell ref="B9:B10"/>
    <mergeCell ref="C9:C10"/>
    <mergeCell ref="D9:H9"/>
    <mergeCell ref="I9:I10"/>
    <mergeCell ref="D17:H17"/>
    <mergeCell ref="I17:I18"/>
    <mergeCell ref="A23:I23"/>
    <mergeCell ref="A24:A25"/>
    <mergeCell ref="B24:B25"/>
    <mergeCell ref="C24:C25"/>
    <mergeCell ref="D24:H24"/>
    <mergeCell ref="I24:I25"/>
    <mergeCell ref="O6:O7"/>
    <mergeCell ref="B7:E7"/>
    <mergeCell ref="A17:A18"/>
    <mergeCell ref="B17:B18"/>
    <mergeCell ref="C17:C18"/>
    <mergeCell ref="A44:H44"/>
    <mergeCell ref="A45:H45"/>
    <mergeCell ref="A46:H46"/>
    <mergeCell ref="A47:H47"/>
    <mergeCell ref="A48:H48"/>
    <mergeCell ref="A34:I34"/>
    <mergeCell ref="A35:I35"/>
    <mergeCell ref="A36:I36"/>
    <mergeCell ref="J37:O37"/>
    <mergeCell ref="A40:H40"/>
    <mergeCell ref="A42:H42"/>
    <mergeCell ref="A43:H43"/>
    <mergeCell ref="J64:O64"/>
    <mergeCell ref="A70:I70"/>
    <mergeCell ref="A78:I78"/>
    <mergeCell ref="A79:I79"/>
    <mergeCell ref="A80:I80"/>
    <mergeCell ref="A49:H49"/>
    <mergeCell ref="A50:H50"/>
    <mergeCell ref="A51:H51"/>
    <mergeCell ref="A52:H52"/>
    <mergeCell ref="A53:H53"/>
    <mergeCell ref="A66:I66"/>
    <mergeCell ref="A54:I54"/>
    <mergeCell ref="A55:I55"/>
    <mergeCell ref="A56:I56"/>
    <mergeCell ref="A58:I58"/>
    <mergeCell ref="A59:I59"/>
    <mergeCell ref="A60:I60"/>
    <mergeCell ref="A61:I61"/>
    <mergeCell ref="A65:I65"/>
    <mergeCell ref="A57:I57"/>
    <mergeCell ref="A62:I62"/>
    <mergeCell ref="A63:I63"/>
    <mergeCell ref="D64:I64"/>
    <mergeCell ref="A67:I67"/>
    <mergeCell ref="A110:I110"/>
    <mergeCell ref="A112:I112"/>
    <mergeCell ref="D113:E113"/>
    <mergeCell ref="F113:I113"/>
    <mergeCell ref="A114:I114"/>
    <mergeCell ref="A105:I105"/>
    <mergeCell ref="A106:I106"/>
    <mergeCell ref="A107:I107"/>
    <mergeCell ref="A108:I108"/>
    <mergeCell ref="A109:I109"/>
  </mergeCells>
  <dataValidations count="12">
    <dataValidation allowBlank="1" showInputMessage="1" showErrorMessage="1" prompt="45 credits / 9 = 5 credits per month" sqref="D9:H9" xr:uid="{9A3B8B54-E6B4-4C67-B721-2F27E2218414}"/>
    <dataValidation allowBlank="1" showInputMessage="1" showErrorMessage="1" prompt="Average work hours per year for 1.0 FTE: 2,080" sqref="D17:H17" xr:uid="{56193F93-1A28-4F18-80A4-7F6A8ABBE6F2}"/>
    <dataValidation type="list" allowBlank="1" showInputMessage="1" showErrorMessage="1" sqref="C11:C16" xr:uid="{8A700DBD-9A9B-4051-AC1D-C269938BE5B9}">
      <formula1>"Course Release/Buy-out, Overload (AY), Summer"</formula1>
    </dataValidation>
    <dataValidation allowBlank="1" showInputMessage="1" showErrorMessage="1" prompt="Examples include:_x000a_Office Supplies_x000a_Research &amp; Lab Supplies_x000a_Instructional Supplies_x000a_Postage_x000a_Printing" sqref="A84:I88" xr:uid="{059CF543-C173-4604-890A-A487A96ED00D}"/>
    <dataValidation type="list" allowBlank="1" showInputMessage="1" showErrorMessage="1" sqref="F113:I113" xr:uid="{0CF451A1-6E55-4C9F-86EF-0B44C3FAD52E}">
      <formula1>"Salaries &amp; Wages, MTDC, TDC, None, Other"</formula1>
    </dataValidation>
    <dataValidation allowBlank="1" showInputMessage="1" showErrorMessage="1" prompt="Areas to consider:_x000a_Per Diem_x000a_Lodging_x000a_Airfaire_x000a_Local Transport_x000a_Airport Parking/Transport" sqref="A65:A68" xr:uid="{C53FCC27-89C4-48CF-8D10-0800619FB4A6}"/>
    <dataValidation type="list" allowBlank="1" showInputMessage="1" showErrorMessage="1" sqref="B19:B22 B11:B16" xr:uid="{D84C6221-2181-43F3-B3FF-FD1F019F7965}">
      <formula1>"PI, Co-PI, Senior Personnel, Administrative, Other Role"</formula1>
    </dataValidation>
    <dataValidation type="list" allowBlank="1" showInputMessage="1" showErrorMessage="1" sqref="C32:C33" xr:uid="{AB3C6E3D-2B4A-4FEE-904C-369BBBB42A1E}">
      <formula1>"GSA/GRA Yes, GSA/GRA No"</formula1>
    </dataValidation>
    <dataValidation type="list" allowBlank="1" showInputMessage="1" showErrorMessage="1" sqref="C19:C22" xr:uid="{BD714FAE-9E69-4B18-A535-0BC73BE93335}">
      <formula1>"Buy-out, Additional Compensation, New Position"</formula1>
    </dataValidation>
    <dataValidation allowBlank="1" showInputMessage="1" showErrorMessage="1" prompt="Equipment is defined as tangible property (including IT systems) with a useful life of more than one year and per-unit acquisition cost of $10,000.00 or more." sqref="A58:I60" xr:uid="{B3985E55-33DE-4547-915B-4829797566B7}"/>
    <dataValidation allowBlank="1" showInputMessage="1" showErrorMessage="1" prompt="Areas to consider:_x000a_Stipend, Travel, Subsistence, Other" sqref="A76:I79" xr:uid="{C3968D04-729C-4AB8-9E62-DF00E6531B00}"/>
    <dataValidation allowBlank="1" showInputMessage="1" showErrorMessage="1" prompt="Areas to Consider:_x000a_In State Tuition $11,628_x000a_Out of State Tuition $27,018_x000a_Registration Fees_x000a_Publication Costs_x000a_Gift Cards" sqref="A106:I108" xr:uid="{95A09F20-8162-4396-BDDF-B568EB5715C3}"/>
  </dataValidations>
  <hyperlinks>
    <hyperlink ref="B91" r:id="rId1" xr:uid="{54E60E12-4806-467E-9A23-9177649EBADB}"/>
    <hyperlink ref="B64" r:id="rId2" xr:uid="{FE738E1D-C5D6-4CB8-A778-7EBDE8A6D677}"/>
    <hyperlink ref="A64" r:id="rId3" xr:uid="{9118C939-EB0F-40F6-9810-40E30D88B2BD}"/>
    <hyperlink ref="C28" r:id="rId4" display="Click here for Student Employment Job Descriptions and Salary Ranges" xr:uid="{B14FC966-FDB2-4C3E-9083-B82ED652F870}"/>
    <hyperlink ref="B98" r:id="rId5" xr:uid="{8F84CDE9-2E58-4C31-9CFE-91B326242640}"/>
    <hyperlink ref="B69" r:id="rId6" xr:uid="{EF8951B1-20BB-4C36-8C3C-5ACA7C266548}"/>
    <hyperlink ref="C28:C29" r:id="rId7" display="Student Employment Job Descriptions and Salary Ranges" xr:uid="{38644ED0-BA57-4D42-8B86-3D3895F70883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02418-ABBD-4454-A16C-E3CB8F305E57}">
  <dimension ref="A1:V124"/>
  <sheetViews>
    <sheetView zoomScale="70" zoomScaleNormal="70" workbookViewId="0">
      <selection activeCell="J38" sqref="J38:U38"/>
    </sheetView>
  </sheetViews>
  <sheetFormatPr defaultColWidth="9.109375" defaultRowHeight="14.4"/>
  <cols>
    <col min="1" max="1" width="27.88671875" style="164" customWidth="1"/>
    <col min="2" max="2" width="13.6640625" style="164" customWidth="1"/>
    <col min="3" max="3" width="20.6640625" style="164" customWidth="1"/>
    <col min="4" max="8" width="9.6640625" style="164" customWidth="1"/>
    <col min="9" max="9" width="16.6640625" style="164" customWidth="1"/>
    <col min="10" max="21" width="17.6640625" style="164" customWidth="1"/>
    <col min="22" max="22" width="17.88671875" style="164" customWidth="1"/>
    <col min="23" max="16384" width="9.109375" style="164"/>
  </cols>
  <sheetData>
    <row r="1" spans="1:22" ht="18" customHeight="1">
      <c r="A1" s="163" t="s">
        <v>71</v>
      </c>
      <c r="B1" s="313"/>
      <c r="C1" s="314"/>
      <c r="D1" s="314"/>
      <c r="E1" s="314"/>
      <c r="F1" s="314"/>
      <c r="G1" s="314"/>
      <c r="H1" s="314"/>
      <c r="I1" s="315"/>
    </row>
    <row r="2" spans="1:22" ht="19.2" customHeight="1">
      <c r="A2" s="163" t="s">
        <v>72</v>
      </c>
      <c r="B2" s="313"/>
      <c r="C2" s="314"/>
      <c r="D2" s="314"/>
      <c r="E2" s="314"/>
      <c r="F2" s="314"/>
      <c r="G2" s="314"/>
      <c r="H2" s="314"/>
      <c r="I2" s="315"/>
    </row>
    <row r="3" spans="1:22" ht="19.2" customHeight="1">
      <c r="A3" s="163" t="s">
        <v>84</v>
      </c>
      <c r="B3" s="313"/>
      <c r="C3" s="314"/>
      <c r="D3" s="314"/>
      <c r="E3" s="314"/>
      <c r="F3" s="314"/>
      <c r="G3" s="314"/>
      <c r="H3" s="314"/>
      <c r="I3" s="315"/>
    </row>
    <row r="4" spans="1:22" ht="19.2" customHeight="1">
      <c r="A4" s="163" t="s">
        <v>0</v>
      </c>
      <c r="B4" s="313"/>
      <c r="C4" s="314"/>
      <c r="D4" s="314"/>
      <c r="E4" s="314"/>
      <c r="F4" s="314"/>
      <c r="G4" s="314"/>
      <c r="H4" s="314"/>
      <c r="I4" s="315"/>
    </row>
    <row r="5" spans="1:22" ht="19.2" customHeight="1">
      <c r="A5" s="163" t="s">
        <v>83</v>
      </c>
      <c r="B5" s="327"/>
      <c r="C5" s="328"/>
      <c r="D5" s="328"/>
      <c r="E5" s="328"/>
      <c r="F5" s="328"/>
      <c r="G5" s="328"/>
      <c r="H5" s="328"/>
      <c r="I5" s="329"/>
    </row>
    <row r="6" spans="1:22" ht="19.2" customHeight="1">
      <c r="A6" s="163" t="s">
        <v>87</v>
      </c>
      <c r="B6" s="464"/>
      <c r="C6" s="465"/>
      <c r="D6" s="465"/>
      <c r="E6" s="465"/>
      <c r="F6" s="465"/>
      <c r="G6" s="465"/>
      <c r="H6" s="465"/>
      <c r="I6" s="466"/>
    </row>
    <row r="7" spans="1:22">
      <c r="A7" s="165"/>
      <c r="B7" s="166"/>
      <c r="C7" s="165"/>
      <c r="D7" s="166"/>
      <c r="E7" s="167"/>
      <c r="F7" s="167"/>
      <c r="G7" s="167"/>
      <c r="H7" s="167"/>
      <c r="I7" s="165"/>
      <c r="J7" s="168" t="s">
        <v>1</v>
      </c>
      <c r="K7" s="168" t="s">
        <v>133</v>
      </c>
      <c r="L7" s="169" t="s">
        <v>2</v>
      </c>
      <c r="M7" s="169" t="s">
        <v>134</v>
      </c>
      <c r="N7" s="169" t="s">
        <v>3</v>
      </c>
      <c r="O7" s="169" t="s">
        <v>135</v>
      </c>
      <c r="P7" s="169" t="s">
        <v>4</v>
      </c>
      <c r="Q7" s="169" t="s">
        <v>136</v>
      </c>
      <c r="R7" s="169" t="s">
        <v>5</v>
      </c>
      <c r="S7" s="169" t="s">
        <v>137</v>
      </c>
      <c r="T7" s="480" t="s">
        <v>6</v>
      </c>
      <c r="U7" s="336" t="s">
        <v>6</v>
      </c>
    </row>
    <row r="8" spans="1:22">
      <c r="A8" s="170" t="s">
        <v>85</v>
      </c>
      <c r="B8" s="327" t="s">
        <v>161</v>
      </c>
      <c r="C8" s="328"/>
      <c r="D8" s="328"/>
      <c r="E8" s="328"/>
      <c r="I8" s="171" t="s">
        <v>162</v>
      </c>
      <c r="J8" s="172"/>
      <c r="K8" s="267"/>
      <c r="L8" s="172"/>
      <c r="M8" s="267"/>
      <c r="N8" s="172"/>
      <c r="O8" s="267"/>
      <c r="P8" s="172"/>
      <c r="Q8" s="267"/>
      <c r="R8" s="172"/>
      <c r="S8" s="267"/>
      <c r="T8" s="480"/>
      <c r="U8" s="336"/>
    </row>
    <row r="9" spans="1:22">
      <c r="A9" s="375" t="s">
        <v>7</v>
      </c>
      <c r="B9" s="376"/>
      <c r="C9" s="376"/>
      <c r="D9" s="376"/>
      <c r="E9" s="376"/>
      <c r="F9" s="376"/>
      <c r="G9" s="376"/>
      <c r="H9" s="376"/>
      <c r="I9" s="377"/>
      <c r="J9" s="14"/>
      <c r="K9" s="14"/>
      <c r="L9" s="14"/>
      <c r="M9" s="14"/>
      <c r="N9" s="14"/>
      <c r="O9" s="14"/>
      <c r="P9" s="14"/>
      <c r="Q9" s="14"/>
      <c r="R9" s="14"/>
      <c r="S9" s="14"/>
      <c r="T9" s="174"/>
      <c r="U9" s="174"/>
    </row>
    <row r="10" spans="1:22">
      <c r="A10" s="334" t="s">
        <v>8</v>
      </c>
      <c r="B10" s="330" t="s">
        <v>9</v>
      </c>
      <c r="C10" s="335" t="s">
        <v>10</v>
      </c>
      <c r="D10" s="331" t="s">
        <v>11</v>
      </c>
      <c r="E10" s="332"/>
      <c r="F10" s="332"/>
      <c r="G10" s="332"/>
      <c r="H10" s="333"/>
      <c r="I10" s="393" t="s">
        <v>12</v>
      </c>
      <c r="J10" s="176" t="s">
        <v>13</v>
      </c>
      <c r="K10" s="176"/>
      <c r="L10" s="8"/>
      <c r="M10" s="8"/>
      <c r="N10" s="8"/>
      <c r="O10" s="8"/>
      <c r="P10" s="8"/>
      <c r="Q10" s="8"/>
      <c r="R10" s="8"/>
      <c r="S10" s="8"/>
      <c r="T10" s="177"/>
      <c r="U10" s="177"/>
    </row>
    <row r="11" spans="1:22">
      <c r="A11" s="334"/>
      <c r="B11" s="330"/>
      <c r="C11" s="335"/>
      <c r="D11" s="175" t="s">
        <v>14</v>
      </c>
      <c r="E11" s="175" t="s">
        <v>15</v>
      </c>
      <c r="F11" s="175" t="s">
        <v>16</v>
      </c>
      <c r="G11" s="175" t="s">
        <v>17</v>
      </c>
      <c r="H11" s="175" t="s">
        <v>18</v>
      </c>
      <c r="I11" s="393"/>
      <c r="J11" s="178" t="s">
        <v>19</v>
      </c>
      <c r="K11" s="178"/>
      <c r="L11" s="204">
        <v>0.04</v>
      </c>
      <c r="M11" s="268"/>
      <c r="N11" s="9"/>
      <c r="O11" s="8"/>
      <c r="P11" s="8"/>
      <c r="Q11" s="8"/>
      <c r="R11" s="8"/>
      <c r="S11" s="8"/>
      <c r="T11" s="177"/>
      <c r="U11" s="177"/>
    </row>
    <row r="12" spans="1:22">
      <c r="A12" s="180" t="s">
        <v>20</v>
      </c>
      <c r="B12" s="181"/>
      <c r="C12" s="182"/>
      <c r="D12" s="179"/>
      <c r="E12" s="179"/>
      <c r="F12" s="179"/>
      <c r="G12" s="179"/>
      <c r="H12" s="179"/>
      <c r="I12" s="183">
        <v>0</v>
      </c>
      <c r="J12" s="184">
        <f>(I12/45)*D12</f>
        <v>0</v>
      </c>
      <c r="K12" s="184">
        <v>0</v>
      </c>
      <c r="L12" s="184">
        <f t="shared" ref="L12:L17" si="0">((I12/45)*E12)*1.04</f>
        <v>0</v>
      </c>
      <c r="M12" s="184">
        <v>0</v>
      </c>
      <c r="N12" s="184">
        <f t="shared" ref="N12:N17" si="1">(((I12/45)*F12)*1.04)*1.04</f>
        <v>0</v>
      </c>
      <c r="O12" s="184">
        <v>0</v>
      </c>
      <c r="P12" s="184">
        <f t="shared" ref="P12:P17" si="2">(((((I12/45)*G12)*1.04))*1.04)*1.04</f>
        <v>0</v>
      </c>
      <c r="Q12" s="184">
        <v>0</v>
      </c>
      <c r="R12" s="184">
        <f t="shared" ref="R12:R17" si="3">((((((I12/45)*H12)*1.04))*1.04)*1.04)*1.04</f>
        <v>0</v>
      </c>
      <c r="S12" s="265">
        <v>0</v>
      </c>
      <c r="T12" s="266">
        <f>J12+L12+N12+P12+R12</f>
        <v>0</v>
      </c>
      <c r="U12" s="185">
        <f>K12+M12+O12+Q12+S12</f>
        <v>0</v>
      </c>
      <c r="V12" t="s">
        <v>164</v>
      </c>
    </row>
    <row r="13" spans="1:22">
      <c r="A13" s="180" t="s">
        <v>21</v>
      </c>
      <c r="B13" s="181"/>
      <c r="C13" s="182"/>
      <c r="D13" s="179"/>
      <c r="E13" s="179"/>
      <c r="F13" s="179"/>
      <c r="G13" s="179"/>
      <c r="H13" s="179"/>
      <c r="I13" s="183">
        <v>0</v>
      </c>
      <c r="J13" s="184">
        <f t="shared" ref="J13:J16" si="4">(I13/45)*D13</f>
        <v>0</v>
      </c>
      <c r="K13" s="184">
        <v>0</v>
      </c>
      <c r="L13" s="184">
        <f t="shared" si="0"/>
        <v>0</v>
      </c>
      <c r="M13" s="184">
        <v>0</v>
      </c>
      <c r="N13" s="184">
        <f t="shared" si="1"/>
        <v>0</v>
      </c>
      <c r="O13" s="184">
        <v>0</v>
      </c>
      <c r="P13" s="184">
        <f t="shared" si="2"/>
        <v>0</v>
      </c>
      <c r="Q13" s="184">
        <v>0</v>
      </c>
      <c r="R13" s="184">
        <f t="shared" si="3"/>
        <v>0</v>
      </c>
      <c r="S13" s="265">
        <v>0</v>
      </c>
      <c r="T13" s="266">
        <f>J13+L13+N13+P13+R13</f>
        <v>0</v>
      </c>
      <c r="U13" s="185">
        <f t="shared" ref="U13:U17" si="5">K13+M13+O13+Q13+S13</f>
        <v>0</v>
      </c>
    </row>
    <row r="14" spans="1:22">
      <c r="A14" s="180" t="s">
        <v>153</v>
      </c>
      <c r="B14" s="181"/>
      <c r="C14" s="182"/>
      <c r="D14" s="179"/>
      <c r="E14" s="179"/>
      <c r="F14" s="179"/>
      <c r="G14" s="179"/>
      <c r="H14" s="179"/>
      <c r="I14" s="183">
        <v>0</v>
      </c>
      <c r="J14" s="184">
        <f t="shared" si="4"/>
        <v>0</v>
      </c>
      <c r="K14" s="184">
        <v>0</v>
      </c>
      <c r="L14" s="184">
        <f t="shared" si="0"/>
        <v>0</v>
      </c>
      <c r="M14" s="184">
        <v>0</v>
      </c>
      <c r="N14" s="184">
        <f t="shared" si="1"/>
        <v>0</v>
      </c>
      <c r="O14" s="184">
        <v>0</v>
      </c>
      <c r="P14" s="184">
        <f t="shared" si="2"/>
        <v>0</v>
      </c>
      <c r="Q14" s="184">
        <v>0</v>
      </c>
      <c r="R14" s="184">
        <f t="shared" si="3"/>
        <v>0</v>
      </c>
      <c r="S14" s="265">
        <v>0</v>
      </c>
      <c r="T14" s="266">
        <f>J14+L14+N14+P14+R14</f>
        <v>0</v>
      </c>
      <c r="U14" s="185">
        <f t="shared" si="5"/>
        <v>0</v>
      </c>
    </row>
    <row r="15" spans="1:22">
      <c r="A15" s="180" t="s">
        <v>154</v>
      </c>
      <c r="B15" s="181"/>
      <c r="C15" s="182"/>
      <c r="D15" s="179"/>
      <c r="E15" s="179"/>
      <c r="F15" s="179"/>
      <c r="G15" s="179"/>
      <c r="H15" s="179"/>
      <c r="I15" s="183">
        <v>0</v>
      </c>
      <c r="J15" s="184">
        <f t="shared" si="4"/>
        <v>0</v>
      </c>
      <c r="K15" s="184">
        <v>0</v>
      </c>
      <c r="L15" s="184">
        <f t="shared" si="0"/>
        <v>0</v>
      </c>
      <c r="M15" s="184">
        <v>0</v>
      </c>
      <c r="N15" s="184">
        <f t="shared" si="1"/>
        <v>0</v>
      </c>
      <c r="O15" s="184">
        <v>0</v>
      </c>
      <c r="P15" s="184">
        <f t="shared" si="2"/>
        <v>0</v>
      </c>
      <c r="Q15" s="184">
        <v>0</v>
      </c>
      <c r="R15" s="184">
        <f t="shared" si="3"/>
        <v>0</v>
      </c>
      <c r="S15" s="265">
        <v>0</v>
      </c>
      <c r="T15" s="266">
        <f>J15+L15+N15+P15+R15</f>
        <v>0</v>
      </c>
      <c r="U15" s="185">
        <f t="shared" si="5"/>
        <v>0</v>
      </c>
    </row>
    <row r="16" spans="1:22">
      <c r="A16" s="180" t="s">
        <v>155</v>
      </c>
      <c r="B16" s="181"/>
      <c r="C16" s="182"/>
      <c r="D16" s="179"/>
      <c r="E16" s="179"/>
      <c r="F16" s="179"/>
      <c r="G16" s="179"/>
      <c r="H16" s="179"/>
      <c r="I16" s="183">
        <v>0</v>
      </c>
      <c r="J16" s="184">
        <f t="shared" si="4"/>
        <v>0</v>
      </c>
      <c r="K16" s="184">
        <v>0</v>
      </c>
      <c r="L16" s="184">
        <f t="shared" si="0"/>
        <v>0</v>
      </c>
      <c r="M16" s="184">
        <v>0</v>
      </c>
      <c r="N16" s="184">
        <f t="shared" si="1"/>
        <v>0</v>
      </c>
      <c r="O16" s="184">
        <v>0</v>
      </c>
      <c r="P16" s="184">
        <f t="shared" si="2"/>
        <v>0</v>
      </c>
      <c r="Q16" s="184">
        <v>0</v>
      </c>
      <c r="R16" s="184">
        <f t="shared" si="3"/>
        <v>0</v>
      </c>
      <c r="S16" s="265">
        <v>0</v>
      </c>
      <c r="T16" s="266">
        <f>J16+L16+N16+P16+R16</f>
        <v>0</v>
      </c>
      <c r="U16" s="185">
        <f t="shared" si="5"/>
        <v>0</v>
      </c>
    </row>
    <row r="17" spans="1:21">
      <c r="A17" s="180" t="s">
        <v>156</v>
      </c>
      <c r="B17" s="181"/>
      <c r="C17" s="182"/>
      <c r="D17" s="179"/>
      <c r="E17" s="179"/>
      <c r="F17" s="179"/>
      <c r="G17" s="179"/>
      <c r="H17" s="179"/>
      <c r="I17" s="183">
        <v>0</v>
      </c>
      <c r="J17" s="184">
        <f>(I17/45)*D17</f>
        <v>0</v>
      </c>
      <c r="K17" s="184">
        <v>0</v>
      </c>
      <c r="L17" s="184">
        <f t="shared" si="0"/>
        <v>0</v>
      </c>
      <c r="M17" s="184">
        <v>0</v>
      </c>
      <c r="N17" s="184">
        <f t="shared" si="1"/>
        <v>0</v>
      </c>
      <c r="O17" s="184">
        <v>0</v>
      </c>
      <c r="P17" s="184">
        <f t="shared" si="2"/>
        <v>0</v>
      </c>
      <c r="Q17" s="184">
        <v>0</v>
      </c>
      <c r="R17" s="184">
        <f t="shared" si="3"/>
        <v>0</v>
      </c>
      <c r="S17" s="265">
        <v>0</v>
      </c>
      <c r="T17" s="266">
        <f>J17+L17+N17+P17+R17</f>
        <v>0</v>
      </c>
      <c r="U17" s="185">
        <f t="shared" si="5"/>
        <v>0</v>
      </c>
    </row>
    <row r="18" spans="1:21">
      <c r="A18" s="334" t="s">
        <v>22</v>
      </c>
      <c r="B18" s="330" t="s">
        <v>9</v>
      </c>
      <c r="C18" s="335" t="s">
        <v>10</v>
      </c>
      <c r="D18" s="331" t="s">
        <v>23</v>
      </c>
      <c r="E18" s="332"/>
      <c r="F18" s="332"/>
      <c r="G18" s="332"/>
      <c r="H18" s="333"/>
      <c r="I18" s="393" t="s">
        <v>24</v>
      </c>
      <c r="J18" s="269"/>
      <c r="K18" s="270"/>
      <c r="L18" s="270"/>
      <c r="M18" s="270"/>
      <c r="N18" s="270"/>
      <c r="O18" s="270"/>
      <c r="P18" s="270"/>
      <c r="Q18" s="270"/>
      <c r="R18" s="270"/>
      <c r="S18" s="270"/>
      <c r="T18" s="270"/>
      <c r="U18" s="271"/>
    </row>
    <row r="19" spans="1:21">
      <c r="A19" s="334"/>
      <c r="B19" s="330"/>
      <c r="C19" s="335"/>
      <c r="D19" s="175" t="s">
        <v>14</v>
      </c>
      <c r="E19" s="175" t="s">
        <v>15</v>
      </c>
      <c r="F19" s="175" t="s">
        <v>16</v>
      </c>
      <c r="G19" s="175" t="s">
        <v>17</v>
      </c>
      <c r="H19" s="175" t="s">
        <v>18</v>
      </c>
      <c r="I19" s="393"/>
      <c r="J19" s="178" t="s">
        <v>19</v>
      </c>
      <c r="K19" s="178"/>
      <c r="L19" s="204">
        <v>0.04</v>
      </c>
      <c r="M19" s="268"/>
      <c r="N19" s="467"/>
      <c r="O19" s="468"/>
      <c r="P19" s="468"/>
      <c r="Q19" s="468"/>
      <c r="R19" s="468"/>
      <c r="S19" s="468"/>
      <c r="T19" s="468"/>
      <c r="U19" s="469"/>
    </row>
    <row r="20" spans="1:21">
      <c r="A20" s="186" t="s">
        <v>25</v>
      </c>
      <c r="B20" s="181"/>
      <c r="C20" s="182"/>
      <c r="D20" s="179"/>
      <c r="E20" s="179"/>
      <c r="F20" s="179"/>
      <c r="G20" s="179"/>
      <c r="H20" s="179"/>
      <c r="I20" s="187">
        <v>0</v>
      </c>
      <c r="J20" s="184">
        <f>(I20*D20)</f>
        <v>0</v>
      </c>
      <c r="K20" s="184">
        <v>0</v>
      </c>
      <c r="L20" s="184">
        <f>(I20*E20)*1.04</f>
        <v>0</v>
      </c>
      <c r="M20" s="184">
        <v>0</v>
      </c>
      <c r="N20" s="184">
        <f>((I20*F20)*1.04)*1.04</f>
        <v>0</v>
      </c>
      <c r="O20" s="184">
        <v>0</v>
      </c>
      <c r="P20" s="184">
        <f>(((I20*G20)*1.04)*1.04)*1.04</f>
        <v>0</v>
      </c>
      <c r="Q20" s="184">
        <v>0</v>
      </c>
      <c r="R20" s="184">
        <f>((((I20*H20)*1.04)*1.04)*1.04)*1.04</f>
        <v>0</v>
      </c>
      <c r="S20" s="265">
        <v>0</v>
      </c>
      <c r="T20" s="272">
        <f t="shared" ref="T20:U23" si="6">J20+L20+N20+P20+R20</f>
        <v>0</v>
      </c>
      <c r="U20" s="188">
        <f t="shared" si="6"/>
        <v>0</v>
      </c>
    </row>
    <row r="21" spans="1:21">
      <c r="A21" s="186" t="s">
        <v>26</v>
      </c>
      <c r="B21" s="181"/>
      <c r="C21" s="182"/>
      <c r="D21" s="179"/>
      <c r="E21" s="179"/>
      <c r="F21" s="179"/>
      <c r="G21" s="179"/>
      <c r="H21" s="179"/>
      <c r="I21" s="187">
        <v>0</v>
      </c>
      <c r="J21" s="184">
        <f>(I21*D21)</f>
        <v>0</v>
      </c>
      <c r="K21" s="184">
        <v>0</v>
      </c>
      <c r="L21" s="184">
        <f>(I21*E21)*1.04</f>
        <v>0</v>
      </c>
      <c r="M21" s="184">
        <v>0</v>
      </c>
      <c r="N21" s="184">
        <f>((I21*F21)*1.04)*1.04</f>
        <v>0</v>
      </c>
      <c r="O21" s="184">
        <v>0</v>
      </c>
      <c r="P21" s="184">
        <f>(((I21*G21)*1.04)*1.04)*1.04</f>
        <v>0</v>
      </c>
      <c r="Q21" s="184">
        <v>0</v>
      </c>
      <c r="R21" s="184">
        <f>((((I21*H21)*1.04)*1.04)*1.04)*1.04</f>
        <v>0</v>
      </c>
      <c r="S21" s="265">
        <v>0</v>
      </c>
      <c r="T21" s="272">
        <f t="shared" si="6"/>
        <v>0</v>
      </c>
      <c r="U21" s="188">
        <f t="shared" si="6"/>
        <v>0</v>
      </c>
    </row>
    <row r="22" spans="1:21">
      <c r="A22" s="186" t="s">
        <v>157</v>
      </c>
      <c r="B22" s="181"/>
      <c r="C22" s="182"/>
      <c r="D22" s="179"/>
      <c r="E22" s="179"/>
      <c r="F22" s="179"/>
      <c r="G22" s="179"/>
      <c r="H22" s="179"/>
      <c r="I22" s="187">
        <v>0</v>
      </c>
      <c r="J22" s="184">
        <f t="shared" ref="J22" si="7">(I22*D22)</f>
        <v>0</v>
      </c>
      <c r="K22" s="184">
        <v>0</v>
      </c>
      <c r="L22" s="184">
        <f>(I22*E22)*1.04</f>
        <v>0</v>
      </c>
      <c r="M22" s="184">
        <v>0</v>
      </c>
      <c r="N22" s="184">
        <f>((I22*F22)*1.04)*1.04</f>
        <v>0</v>
      </c>
      <c r="O22" s="184">
        <v>0</v>
      </c>
      <c r="P22" s="184">
        <f>(((I22*G22)*1.04)*1.04)*1.04</f>
        <v>0</v>
      </c>
      <c r="Q22" s="184">
        <v>0</v>
      </c>
      <c r="R22" s="184">
        <f>((((I22*H22)*1.04)*1.04)*1.04)*1.04</f>
        <v>0</v>
      </c>
      <c r="S22" s="265">
        <v>0</v>
      </c>
      <c r="T22" s="272">
        <f t="shared" si="6"/>
        <v>0</v>
      </c>
      <c r="U22" s="188">
        <f t="shared" si="6"/>
        <v>0</v>
      </c>
    </row>
    <row r="23" spans="1:21">
      <c r="A23" s="186" t="s">
        <v>158</v>
      </c>
      <c r="B23" s="181"/>
      <c r="C23" s="182"/>
      <c r="D23" s="179"/>
      <c r="E23" s="179"/>
      <c r="F23" s="179"/>
      <c r="G23" s="179"/>
      <c r="H23" s="179"/>
      <c r="I23" s="187">
        <v>0</v>
      </c>
      <c r="J23" s="184">
        <f>(I23*D23)</f>
        <v>0</v>
      </c>
      <c r="K23" s="184">
        <v>0</v>
      </c>
      <c r="L23" s="184">
        <f>(I23*E23)*1.04</f>
        <v>0</v>
      </c>
      <c r="M23" s="184">
        <v>0</v>
      </c>
      <c r="N23" s="184">
        <f>((I23*F23)*1.04)*1.04</f>
        <v>0</v>
      </c>
      <c r="O23" s="184">
        <v>0</v>
      </c>
      <c r="P23" s="184">
        <f>(((I23*G23)*1.04)*1.04)*1.04</f>
        <v>0</v>
      </c>
      <c r="Q23" s="184">
        <v>0</v>
      </c>
      <c r="R23" s="184">
        <f>((((I23*H23)*1.04)*1.04)*1.04)*1.04</f>
        <v>0</v>
      </c>
      <c r="S23" s="265">
        <v>0</v>
      </c>
      <c r="T23" s="272">
        <f t="shared" si="6"/>
        <v>0</v>
      </c>
      <c r="U23" s="188">
        <f t="shared" si="6"/>
        <v>0</v>
      </c>
    </row>
    <row r="24" spans="1:21">
      <c r="A24" s="273" t="s">
        <v>27</v>
      </c>
      <c r="B24" s="274"/>
      <c r="C24" s="274"/>
      <c r="D24" s="274"/>
      <c r="E24" s="274"/>
      <c r="F24" s="274"/>
      <c r="G24" s="274"/>
      <c r="H24" s="274"/>
      <c r="I24" s="274"/>
      <c r="J24" s="477"/>
      <c r="K24" s="478"/>
      <c r="L24" s="478"/>
      <c r="M24" s="478"/>
      <c r="N24" s="478"/>
      <c r="O24" s="478"/>
      <c r="P24" s="478"/>
      <c r="Q24" s="478"/>
      <c r="R24" s="478"/>
      <c r="S24" s="478"/>
      <c r="T24" s="478"/>
      <c r="U24" s="479"/>
    </row>
    <row r="25" spans="1:21">
      <c r="A25" s="394" t="s">
        <v>28</v>
      </c>
      <c r="B25" s="335" t="s">
        <v>29</v>
      </c>
      <c r="C25" s="335" t="s">
        <v>30</v>
      </c>
      <c r="D25" s="331" t="s">
        <v>31</v>
      </c>
      <c r="E25" s="332"/>
      <c r="F25" s="332"/>
      <c r="G25" s="332"/>
      <c r="H25" s="333"/>
      <c r="I25" s="393" t="s">
        <v>32</v>
      </c>
      <c r="J25" s="473"/>
      <c r="K25" s="474"/>
      <c r="L25" s="474"/>
      <c r="M25" s="474"/>
      <c r="N25" s="474"/>
      <c r="O25" s="474"/>
      <c r="P25" s="474"/>
      <c r="Q25" s="474"/>
      <c r="R25" s="474"/>
      <c r="S25" s="474"/>
      <c r="T25" s="474"/>
      <c r="U25" s="475"/>
    </row>
    <row r="26" spans="1:21">
      <c r="A26" s="394"/>
      <c r="B26" s="335"/>
      <c r="C26" s="335"/>
      <c r="D26" s="175" t="s">
        <v>14</v>
      </c>
      <c r="E26" s="175" t="s">
        <v>15</v>
      </c>
      <c r="F26" s="175" t="s">
        <v>16</v>
      </c>
      <c r="G26" s="175" t="s">
        <v>17</v>
      </c>
      <c r="H26" s="175" t="s">
        <v>18</v>
      </c>
      <c r="I26" s="393"/>
      <c r="J26" s="178" t="s">
        <v>19</v>
      </c>
      <c r="K26" s="178"/>
      <c r="L26" s="204">
        <v>0.04</v>
      </c>
      <c r="M26" s="268"/>
      <c r="N26" s="476"/>
      <c r="O26" s="474"/>
      <c r="P26" s="474"/>
      <c r="Q26" s="474"/>
      <c r="R26" s="474"/>
      <c r="S26" s="474"/>
      <c r="T26" s="474"/>
      <c r="U26" s="475"/>
    </row>
    <row r="27" spans="1:21">
      <c r="A27" s="194" t="s">
        <v>33</v>
      </c>
      <c r="B27" s="291"/>
      <c r="C27" s="172"/>
      <c r="D27" s="179"/>
      <c r="E27" s="179"/>
      <c r="F27" s="179"/>
      <c r="G27" s="179"/>
      <c r="H27" s="179"/>
      <c r="I27" s="187">
        <v>0</v>
      </c>
      <c r="J27" s="195">
        <f>D27*I27</f>
        <v>0</v>
      </c>
      <c r="K27" s="195">
        <v>0</v>
      </c>
      <c r="L27" s="196">
        <f>(E27*I27)*1.04</f>
        <v>0</v>
      </c>
      <c r="M27" s="196">
        <v>0</v>
      </c>
      <c r="N27" s="196">
        <f>(((F27*I27)*1.04)*1.04)</f>
        <v>0</v>
      </c>
      <c r="O27" s="196">
        <v>0</v>
      </c>
      <c r="P27" s="196">
        <f>((((G27*I27)*1.04)*1.04)*1.04)</f>
        <v>0</v>
      </c>
      <c r="Q27" s="196">
        <v>0</v>
      </c>
      <c r="R27" s="196">
        <f>(((((H27*I27)*1.04)*1.04)*1.04)*1.04)</f>
        <v>0</v>
      </c>
      <c r="S27" s="275">
        <v>0</v>
      </c>
      <c r="T27" s="272">
        <f>J27+L27+N27+P27+R27</f>
        <v>0</v>
      </c>
      <c r="U27" s="188">
        <f>K27+M27+O27+Q27+S27</f>
        <v>0</v>
      </c>
    </row>
    <row r="28" spans="1:21">
      <c r="A28" s="194" t="s">
        <v>34</v>
      </c>
      <c r="B28" s="291"/>
      <c r="C28" s="172"/>
      <c r="D28" s="179"/>
      <c r="E28" s="179"/>
      <c r="F28" s="179"/>
      <c r="G28" s="179"/>
      <c r="H28" s="179"/>
      <c r="I28" s="187">
        <v>0</v>
      </c>
      <c r="J28" s="195">
        <f>D28*I28</f>
        <v>0</v>
      </c>
      <c r="K28" s="195">
        <v>0</v>
      </c>
      <c r="L28" s="196">
        <f>(E28*I28)*1.04</f>
        <v>0</v>
      </c>
      <c r="M28" s="196">
        <v>0</v>
      </c>
      <c r="N28" s="196">
        <f>(((F28*I28)*1.04)*1.04)</f>
        <v>0</v>
      </c>
      <c r="O28" s="196">
        <v>0</v>
      </c>
      <c r="P28" s="196">
        <f>((((G28*I28)*1.04)*1.04)*1.04)</f>
        <v>0</v>
      </c>
      <c r="Q28" s="196">
        <v>0</v>
      </c>
      <c r="R28" s="196">
        <f>(((((H28*I28)*1.04)*1.04)*1.04)*1.04)</f>
        <v>0</v>
      </c>
      <c r="S28" s="275">
        <v>0</v>
      </c>
      <c r="T28" s="272">
        <f>J28+L28+N28+P28+R28</f>
        <v>0</v>
      </c>
      <c r="U28" s="188">
        <f>K28+M28+O28+Q28+S28</f>
        <v>0</v>
      </c>
    </row>
    <row r="29" spans="1:21">
      <c r="A29" s="321" t="s">
        <v>35</v>
      </c>
      <c r="B29" s="323" t="s">
        <v>29</v>
      </c>
      <c r="C29" s="325" t="s">
        <v>86</v>
      </c>
      <c r="D29" s="316" t="s">
        <v>31</v>
      </c>
      <c r="E29" s="317"/>
      <c r="F29" s="317"/>
      <c r="G29" s="317"/>
      <c r="H29" s="318"/>
      <c r="I29" s="319" t="s">
        <v>32</v>
      </c>
      <c r="J29" s="337"/>
      <c r="K29" s="338"/>
      <c r="L29" s="338"/>
      <c r="M29" s="338"/>
      <c r="N29" s="338"/>
      <c r="O29" s="338"/>
      <c r="P29" s="338"/>
      <c r="Q29" s="338"/>
      <c r="R29" s="338"/>
      <c r="S29" s="338"/>
      <c r="T29" s="338"/>
      <c r="U29" s="339"/>
    </row>
    <row r="30" spans="1:21" ht="24" customHeight="1">
      <c r="A30" s="322"/>
      <c r="B30" s="324"/>
      <c r="C30" s="326"/>
      <c r="D30" s="197" t="s">
        <v>14</v>
      </c>
      <c r="E30" s="198" t="s">
        <v>15</v>
      </c>
      <c r="F30" s="198" t="s">
        <v>16</v>
      </c>
      <c r="G30" s="198" t="s">
        <v>17</v>
      </c>
      <c r="H30" s="199" t="s">
        <v>18</v>
      </c>
      <c r="I30" s="320"/>
      <c r="J30" s="340"/>
      <c r="K30" s="341"/>
      <c r="L30" s="341"/>
      <c r="M30" s="341"/>
      <c r="N30" s="341"/>
      <c r="O30" s="341"/>
      <c r="P30" s="341"/>
      <c r="Q30" s="341"/>
      <c r="R30" s="341"/>
      <c r="S30" s="341"/>
      <c r="T30" s="341"/>
      <c r="U30" s="342"/>
    </row>
    <row r="31" spans="1:21">
      <c r="A31" s="194" t="s">
        <v>36</v>
      </c>
      <c r="B31" s="289"/>
      <c r="C31" s="172"/>
      <c r="D31" s="200"/>
      <c r="E31" s="200"/>
      <c r="F31" s="200"/>
      <c r="G31" s="200"/>
      <c r="H31" s="200"/>
      <c r="I31" s="201">
        <v>0</v>
      </c>
      <c r="J31" s="195">
        <f>D31*I31</f>
        <v>0</v>
      </c>
      <c r="K31" s="195">
        <v>0</v>
      </c>
      <c r="L31" s="195">
        <f>(E31*I31)*1.04</f>
        <v>0</v>
      </c>
      <c r="M31" s="195">
        <v>0</v>
      </c>
      <c r="N31" s="195">
        <f>((F31*I31)*1.04)*1.04</f>
        <v>0</v>
      </c>
      <c r="O31" s="195">
        <v>0</v>
      </c>
      <c r="P31" s="195">
        <f>(((G31*I31)*1.04)*1.04)*1.04</f>
        <v>0</v>
      </c>
      <c r="Q31" s="195">
        <v>0</v>
      </c>
      <c r="R31" s="195">
        <f>((((H31*I31)*1.04)*1.04)*1.04)*1.04</f>
        <v>0</v>
      </c>
      <c r="S31" s="276">
        <v>0</v>
      </c>
      <c r="T31" s="272">
        <f>J31+L31+N31+P31+R31</f>
        <v>0</v>
      </c>
      <c r="U31" s="188">
        <f>K31+M31+O31+Q31+S31</f>
        <v>0</v>
      </c>
    </row>
    <row r="32" spans="1:21">
      <c r="A32" s="194" t="s">
        <v>36</v>
      </c>
      <c r="B32" s="289"/>
      <c r="C32" s="172"/>
      <c r="D32" s="200"/>
      <c r="E32" s="200"/>
      <c r="F32" s="200"/>
      <c r="G32" s="200"/>
      <c r="H32" s="200"/>
      <c r="I32" s="187">
        <v>0</v>
      </c>
      <c r="J32" s="195">
        <f t="shared" ref="J32:J34" si="8">D32*I32</f>
        <v>0</v>
      </c>
      <c r="K32" s="195">
        <v>0</v>
      </c>
      <c r="L32" s="195">
        <f t="shared" ref="L32:L34" si="9">(E32*I32)*1.04</f>
        <v>0</v>
      </c>
      <c r="M32" s="195">
        <v>0</v>
      </c>
      <c r="N32" s="195">
        <f t="shared" ref="N32:N34" si="10">((F32*I32)*1.04)*1.04</f>
        <v>0</v>
      </c>
      <c r="O32" s="195">
        <v>0</v>
      </c>
      <c r="P32" s="195">
        <f t="shared" ref="P32:P34" si="11">(((G32*I32)*1.04)*1.04)*1.04</f>
        <v>0</v>
      </c>
      <c r="Q32" s="195">
        <v>0</v>
      </c>
      <c r="R32" s="195">
        <f t="shared" ref="R32:R34" si="12">((((H32*I32)*1.04)*1.04)*1.04)*1.04</f>
        <v>0</v>
      </c>
      <c r="S32" s="276">
        <v>0</v>
      </c>
      <c r="T32" s="272">
        <f t="shared" ref="T32:T34" si="13">J32+L32+N32+P32+R32</f>
        <v>0</v>
      </c>
      <c r="U32" s="188">
        <f t="shared" ref="U32:U34" si="14">K32+M32+O32+Q32+S32</f>
        <v>0</v>
      </c>
    </row>
    <row r="33" spans="1:22">
      <c r="A33" s="202" t="s">
        <v>37</v>
      </c>
      <c r="B33" s="289"/>
      <c r="C33" s="172"/>
      <c r="D33" s="200"/>
      <c r="E33" s="200"/>
      <c r="F33" s="200"/>
      <c r="G33" s="200"/>
      <c r="H33" s="200"/>
      <c r="I33" s="187">
        <v>0</v>
      </c>
      <c r="J33" s="195">
        <f t="shared" si="8"/>
        <v>0</v>
      </c>
      <c r="K33" s="195">
        <v>0</v>
      </c>
      <c r="L33" s="195">
        <f t="shared" si="9"/>
        <v>0</v>
      </c>
      <c r="M33" s="195">
        <v>0</v>
      </c>
      <c r="N33" s="195">
        <f t="shared" si="10"/>
        <v>0</v>
      </c>
      <c r="O33" s="195">
        <v>0</v>
      </c>
      <c r="P33" s="195">
        <f t="shared" si="11"/>
        <v>0</v>
      </c>
      <c r="Q33" s="195">
        <v>0</v>
      </c>
      <c r="R33" s="195">
        <f t="shared" si="12"/>
        <v>0</v>
      </c>
      <c r="S33" s="276">
        <v>0</v>
      </c>
      <c r="T33" s="272">
        <f t="shared" si="13"/>
        <v>0</v>
      </c>
      <c r="U33" s="188">
        <f t="shared" si="14"/>
        <v>0</v>
      </c>
    </row>
    <row r="34" spans="1:22">
      <c r="A34" s="202" t="s">
        <v>37</v>
      </c>
      <c r="B34" s="289"/>
      <c r="C34" s="172"/>
      <c r="D34" s="200"/>
      <c r="E34" s="200"/>
      <c r="F34" s="200"/>
      <c r="G34" s="200"/>
      <c r="H34" s="200"/>
      <c r="I34" s="187">
        <v>0</v>
      </c>
      <c r="J34" s="195">
        <f t="shared" si="8"/>
        <v>0</v>
      </c>
      <c r="K34" s="195">
        <v>0</v>
      </c>
      <c r="L34" s="195">
        <f t="shared" si="9"/>
        <v>0</v>
      </c>
      <c r="M34" s="195">
        <v>0</v>
      </c>
      <c r="N34" s="195">
        <f t="shared" si="10"/>
        <v>0</v>
      </c>
      <c r="O34" s="195">
        <v>0</v>
      </c>
      <c r="P34" s="195">
        <f t="shared" si="11"/>
        <v>0</v>
      </c>
      <c r="Q34" s="195">
        <v>0</v>
      </c>
      <c r="R34" s="195">
        <f t="shared" si="12"/>
        <v>0</v>
      </c>
      <c r="S34" s="276">
        <v>0</v>
      </c>
      <c r="T34" s="272">
        <f t="shared" si="13"/>
        <v>0</v>
      </c>
      <c r="U34" s="188">
        <f t="shared" si="14"/>
        <v>0</v>
      </c>
    </row>
    <row r="35" spans="1:22">
      <c r="A35" s="398" t="s">
        <v>38</v>
      </c>
      <c r="B35" s="399"/>
      <c r="C35" s="399"/>
      <c r="D35" s="399"/>
      <c r="E35" s="399"/>
      <c r="F35" s="399"/>
      <c r="G35" s="399"/>
      <c r="H35" s="399"/>
      <c r="I35" s="400"/>
      <c r="J35" s="203">
        <f>J12+J13+J14+J15+J16+J17+J20+J21+J22+J23+J27+J28+J31+J32+J33+J34</f>
        <v>0</v>
      </c>
      <c r="K35" s="203">
        <f>K12+K13+K14+K15+K16+K17+K20+K21+K22+K23+K27+K28+K31+K32+K33+K34</f>
        <v>0</v>
      </c>
      <c r="L35" s="203">
        <f t="shared" ref="L35:S35" si="15">L12+L13+L14+L15+L16+L17+L20+L21+L22+L23+L27+L28+L31+L32+L33+L34</f>
        <v>0</v>
      </c>
      <c r="M35" s="203">
        <f t="shared" si="15"/>
        <v>0</v>
      </c>
      <c r="N35" s="203">
        <f t="shared" si="15"/>
        <v>0</v>
      </c>
      <c r="O35" s="203">
        <f t="shared" si="15"/>
        <v>0</v>
      </c>
      <c r="P35" s="203">
        <f t="shared" si="15"/>
        <v>0</v>
      </c>
      <c r="Q35" s="203">
        <f t="shared" si="15"/>
        <v>0</v>
      </c>
      <c r="R35" s="203">
        <f t="shared" si="15"/>
        <v>0</v>
      </c>
      <c r="S35" s="203">
        <f t="shared" si="15"/>
        <v>0</v>
      </c>
      <c r="T35" s="208">
        <f>T12+T13+T14+T15+T16+T17+T20+T21+T22+T23+T27+T28+T31+T32+T33+T34</f>
        <v>0</v>
      </c>
      <c r="U35" s="208">
        <f>U12+U13+U14+U15+U16+U17+U20+U21+U22+U23+U27+U28+U31+U32+U33+U34</f>
        <v>0</v>
      </c>
    </row>
    <row r="36" spans="1:22">
      <c r="A36" s="452"/>
      <c r="B36" s="452"/>
      <c r="C36" s="452"/>
      <c r="D36" s="452"/>
      <c r="E36" s="452"/>
      <c r="F36" s="452"/>
      <c r="G36" s="452"/>
      <c r="H36" s="452"/>
      <c r="I36" s="452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10"/>
      <c r="U36" s="210"/>
    </row>
    <row r="37" spans="1:22">
      <c r="A37" s="375" t="s">
        <v>41</v>
      </c>
      <c r="B37" s="376"/>
      <c r="C37" s="376"/>
      <c r="D37" s="376"/>
      <c r="E37" s="376"/>
      <c r="F37" s="376"/>
      <c r="G37" s="376"/>
      <c r="H37" s="376"/>
      <c r="I37" s="377"/>
      <c r="J37" s="470"/>
      <c r="K37" s="471"/>
      <c r="L37" s="471"/>
      <c r="M37" s="471"/>
      <c r="N37" s="471"/>
      <c r="O37" s="471"/>
      <c r="P37" s="471"/>
      <c r="Q37" s="471"/>
      <c r="R37" s="471"/>
      <c r="S37" s="471"/>
      <c r="T37" s="471"/>
      <c r="U37" s="472"/>
    </row>
    <row r="38" spans="1:22">
      <c r="A38" s="212" t="s">
        <v>39</v>
      </c>
      <c r="B38" s="213"/>
      <c r="C38" s="213"/>
      <c r="D38" s="213"/>
      <c r="E38" s="213"/>
      <c r="F38" s="213"/>
      <c r="G38" s="213"/>
      <c r="H38" s="214"/>
      <c r="I38" s="215" t="s">
        <v>40</v>
      </c>
      <c r="J38" s="346"/>
      <c r="K38" s="332"/>
      <c r="L38" s="332"/>
      <c r="M38" s="332"/>
      <c r="N38" s="332"/>
      <c r="O38" s="332"/>
      <c r="P38" s="332"/>
      <c r="Q38" s="332"/>
      <c r="R38" s="332"/>
      <c r="S38" s="332"/>
      <c r="T38" s="332"/>
      <c r="U38" s="347"/>
    </row>
    <row r="39" spans="1:22">
      <c r="A39" s="439" t="str">
        <f>A12</f>
        <v>Faculty 1</v>
      </c>
      <c r="B39" s="440"/>
      <c r="C39" s="440"/>
      <c r="D39" s="440"/>
      <c r="E39" s="440"/>
      <c r="F39" s="440"/>
      <c r="G39" s="440"/>
      <c r="H39" s="441"/>
      <c r="I39" s="159">
        <v>0</v>
      </c>
      <c r="J39" s="217" t="s">
        <v>160</v>
      </c>
      <c r="K39" s="218">
        <v>0</v>
      </c>
      <c r="L39" s="218">
        <f t="shared" ref="L39:L44" si="16">L12*I39</f>
        <v>0</v>
      </c>
      <c r="M39" s="218">
        <v>0</v>
      </c>
      <c r="N39" s="218">
        <f t="shared" ref="N39:N44" si="17">N12*I39</f>
        <v>0</v>
      </c>
      <c r="O39" s="218">
        <v>0</v>
      </c>
      <c r="P39" s="218">
        <f t="shared" ref="P39:P44" si="18">P12*I39</f>
        <v>0</v>
      </c>
      <c r="Q39" s="218">
        <v>0</v>
      </c>
      <c r="R39" s="218">
        <f t="shared" ref="R39:R44" si="19">R12*I39</f>
        <v>0</v>
      </c>
      <c r="S39" s="277">
        <v>0</v>
      </c>
      <c r="T39" s="272" t="e">
        <f>J39+L39+N39+P39+R39</f>
        <v>#VALUE!</v>
      </c>
      <c r="U39" s="188">
        <f>K39+M39+O39+Q39+S39</f>
        <v>0</v>
      </c>
      <c r="V39" s="164" t="s">
        <v>163</v>
      </c>
    </row>
    <row r="40" spans="1:22">
      <c r="A40" s="439" t="str">
        <f>A13</f>
        <v>Faculty 2</v>
      </c>
      <c r="B40" s="440"/>
      <c r="C40" s="440"/>
      <c r="D40" s="440"/>
      <c r="E40" s="440"/>
      <c r="F40" s="440"/>
      <c r="G40" s="440"/>
      <c r="H40" s="441"/>
      <c r="I40" s="159">
        <v>0</v>
      </c>
      <c r="J40" s="161">
        <f>J13*I40</f>
        <v>0</v>
      </c>
      <c r="K40" s="218">
        <v>0</v>
      </c>
      <c r="L40" s="218">
        <f t="shared" si="16"/>
        <v>0</v>
      </c>
      <c r="M40" s="218">
        <v>0</v>
      </c>
      <c r="N40" s="218">
        <f t="shared" si="17"/>
        <v>0</v>
      </c>
      <c r="O40" s="218">
        <v>0</v>
      </c>
      <c r="P40" s="218">
        <f t="shared" si="18"/>
        <v>0</v>
      </c>
      <c r="Q40" s="218">
        <v>0</v>
      </c>
      <c r="R40" s="218">
        <f t="shared" si="19"/>
        <v>0</v>
      </c>
      <c r="S40" s="277">
        <v>0</v>
      </c>
      <c r="T40" s="272">
        <f t="shared" ref="T40:T54" si="20">J40+L40+N40+P40+R40</f>
        <v>0</v>
      </c>
      <c r="U40" s="188">
        <f t="shared" ref="U40:U54" si="21">K40+M40+O40+Q40+S40</f>
        <v>0</v>
      </c>
      <c r="V40" s="164" t="s">
        <v>165</v>
      </c>
    </row>
    <row r="41" spans="1:22">
      <c r="A41" s="439" t="str">
        <f t="shared" ref="A41:A44" si="22">A14</f>
        <v>Faculty 3</v>
      </c>
      <c r="B41" s="440"/>
      <c r="C41" s="440"/>
      <c r="D41" s="440"/>
      <c r="E41" s="440"/>
      <c r="F41" s="440"/>
      <c r="G41" s="440"/>
      <c r="H41" s="441"/>
      <c r="I41" s="159">
        <v>0</v>
      </c>
      <c r="J41" s="161">
        <f>J14*I41</f>
        <v>0</v>
      </c>
      <c r="K41" s="218">
        <v>0</v>
      </c>
      <c r="L41" s="218">
        <f t="shared" si="16"/>
        <v>0</v>
      </c>
      <c r="M41" s="218">
        <v>0</v>
      </c>
      <c r="N41" s="218">
        <f t="shared" si="17"/>
        <v>0</v>
      </c>
      <c r="O41" s="218">
        <v>0</v>
      </c>
      <c r="P41" s="218">
        <f t="shared" si="18"/>
        <v>0</v>
      </c>
      <c r="Q41" s="218">
        <v>0</v>
      </c>
      <c r="R41" s="218">
        <f t="shared" si="19"/>
        <v>0</v>
      </c>
      <c r="S41" s="277">
        <v>0</v>
      </c>
      <c r="T41" s="272">
        <f t="shared" si="20"/>
        <v>0</v>
      </c>
      <c r="U41" s="188">
        <f t="shared" si="21"/>
        <v>0</v>
      </c>
      <c r="V41" s="164" t="s">
        <v>166</v>
      </c>
    </row>
    <row r="42" spans="1:22">
      <c r="A42" s="439" t="str">
        <f t="shared" si="22"/>
        <v>Faculty 4</v>
      </c>
      <c r="B42" s="440"/>
      <c r="C42" s="440"/>
      <c r="D42" s="440"/>
      <c r="E42" s="440"/>
      <c r="F42" s="440"/>
      <c r="G42" s="440"/>
      <c r="H42" s="441"/>
      <c r="I42" s="159">
        <v>0</v>
      </c>
      <c r="J42" s="161">
        <f t="shared" ref="J42:J44" si="23">J15*I42</f>
        <v>0</v>
      </c>
      <c r="K42" s="218">
        <v>0</v>
      </c>
      <c r="L42" s="218">
        <f t="shared" si="16"/>
        <v>0</v>
      </c>
      <c r="M42" s="218">
        <v>0</v>
      </c>
      <c r="N42" s="218">
        <f t="shared" si="17"/>
        <v>0</v>
      </c>
      <c r="O42" s="218">
        <v>0</v>
      </c>
      <c r="P42" s="218">
        <f t="shared" si="18"/>
        <v>0</v>
      </c>
      <c r="Q42" s="218">
        <v>0</v>
      </c>
      <c r="R42" s="218">
        <f t="shared" si="19"/>
        <v>0</v>
      </c>
      <c r="S42" s="277">
        <v>0</v>
      </c>
      <c r="T42" s="272">
        <f t="shared" si="20"/>
        <v>0</v>
      </c>
      <c r="U42" s="188">
        <f t="shared" si="21"/>
        <v>0</v>
      </c>
    </row>
    <row r="43" spans="1:22">
      <c r="A43" s="439" t="str">
        <f t="shared" si="22"/>
        <v>Faculty 5</v>
      </c>
      <c r="B43" s="440"/>
      <c r="C43" s="440"/>
      <c r="D43" s="440"/>
      <c r="E43" s="440"/>
      <c r="F43" s="440"/>
      <c r="G43" s="440"/>
      <c r="H43" s="441"/>
      <c r="I43" s="159">
        <v>0</v>
      </c>
      <c r="J43" s="161">
        <f>J16*I43</f>
        <v>0</v>
      </c>
      <c r="K43" s="218">
        <v>0</v>
      </c>
      <c r="L43" s="218">
        <f t="shared" si="16"/>
        <v>0</v>
      </c>
      <c r="M43" s="218">
        <v>0</v>
      </c>
      <c r="N43" s="218">
        <f t="shared" si="17"/>
        <v>0</v>
      </c>
      <c r="O43" s="218">
        <v>0</v>
      </c>
      <c r="P43" s="218">
        <f t="shared" si="18"/>
        <v>0</v>
      </c>
      <c r="Q43" s="218">
        <v>0</v>
      </c>
      <c r="R43" s="218">
        <f t="shared" si="19"/>
        <v>0</v>
      </c>
      <c r="S43" s="277">
        <v>0</v>
      </c>
      <c r="T43" s="272">
        <f t="shared" si="20"/>
        <v>0</v>
      </c>
      <c r="U43" s="188">
        <f t="shared" si="21"/>
        <v>0</v>
      </c>
    </row>
    <row r="44" spans="1:22">
      <c r="A44" s="439" t="str">
        <f t="shared" si="22"/>
        <v>Faculty 6</v>
      </c>
      <c r="B44" s="440"/>
      <c r="C44" s="440"/>
      <c r="D44" s="440"/>
      <c r="E44" s="440"/>
      <c r="F44" s="440"/>
      <c r="G44" s="440"/>
      <c r="H44" s="441"/>
      <c r="I44" s="159">
        <v>0</v>
      </c>
      <c r="J44" s="161">
        <f t="shared" si="23"/>
        <v>0</v>
      </c>
      <c r="K44" s="218">
        <v>0</v>
      </c>
      <c r="L44" s="218">
        <f t="shared" si="16"/>
        <v>0</v>
      </c>
      <c r="M44" s="218">
        <v>0</v>
      </c>
      <c r="N44" s="218">
        <f t="shared" si="17"/>
        <v>0</v>
      </c>
      <c r="O44" s="218">
        <v>0</v>
      </c>
      <c r="P44" s="218">
        <f t="shared" si="18"/>
        <v>0</v>
      </c>
      <c r="Q44" s="218">
        <v>0</v>
      </c>
      <c r="R44" s="218">
        <f t="shared" si="19"/>
        <v>0</v>
      </c>
      <c r="S44" s="277">
        <v>0</v>
      </c>
      <c r="T44" s="272">
        <f t="shared" si="20"/>
        <v>0</v>
      </c>
      <c r="U44" s="188">
        <f t="shared" si="21"/>
        <v>0</v>
      </c>
    </row>
    <row r="45" spans="1:22">
      <c r="A45" s="439" t="str">
        <f>A20</f>
        <v>Staff 1</v>
      </c>
      <c r="B45" s="440"/>
      <c r="C45" s="440"/>
      <c r="D45" s="440"/>
      <c r="E45" s="440"/>
      <c r="F45" s="440"/>
      <c r="G45" s="440"/>
      <c r="H45" s="441"/>
      <c r="I45" s="156">
        <v>0</v>
      </c>
      <c r="J45" s="161">
        <f>J20*I45</f>
        <v>0</v>
      </c>
      <c r="K45" s="218">
        <v>0</v>
      </c>
      <c r="L45" s="218">
        <f>L20*I45</f>
        <v>0</v>
      </c>
      <c r="M45" s="218">
        <v>0</v>
      </c>
      <c r="N45" s="218">
        <f>N20*I45</f>
        <v>0</v>
      </c>
      <c r="O45" s="218">
        <v>0</v>
      </c>
      <c r="P45" s="218">
        <f>P20*I45</f>
        <v>0</v>
      </c>
      <c r="Q45" s="218">
        <v>0</v>
      </c>
      <c r="R45" s="218">
        <f>R20*I45</f>
        <v>0</v>
      </c>
      <c r="S45" s="277">
        <v>0</v>
      </c>
      <c r="T45" s="272">
        <f t="shared" si="20"/>
        <v>0</v>
      </c>
      <c r="U45" s="188">
        <f t="shared" si="21"/>
        <v>0</v>
      </c>
    </row>
    <row r="46" spans="1:22">
      <c r="A46" s="439" t="str">
        <f t="shared" ref="A46:A48" si="24">A21</f>
        <v>Staff 2</v>
      </c>
      <c r="B46" s="440"/>
      <c r="C46" s="440"/>
      <c r="D46" s="440"/>
      <c r="E46" s="440"/>
      <c r="F46" s="440"/>
      <c r="G46" s="440"/>
      <c r="H46" s="441"/>
      <c r="I46" s="156">
        <v>0</v>
      </c>
      <c r="J46" s="161">
        <f>J21*I46</f>
        <v>0</v>
      </c>
      <c r="K46" s="218">
        <v>0</v>
      </c>
      <c r="L46" s="218">
        <f>L21*I46</f>
        <v>0</v>
      </c>
      <c r="M46" s="218">
        <v>0</v>
      </c>
      <c r="N46" s="218">
        <f>N21*I46</f>
        <v>0</v>
      </c>
      <c r="O46" s="218">
        <v>0</v>
      </c>
      <c r="P46" s="218">
        <f>P21*I46</f>
        <v>0</v>
      </c>
      <c r="Q46" s="218">
        <v>0</v>
      </c>
      <c r="R46" s="218">
        <f>R21*I46</f>
        <v>0</v>
      </c>
      <c r="S46" s="277">
        <v>0</v>
      </c>
      <c r="T46" s="272">
        <f t="shared" si="20"/>
        <v>0</v>
      </c>
      <c r="U46" s="188">
        <f t="shared" si="21"/>
        <v>0</v>
      </c>
    </row>
    <row r="47" spans="1:22">
      <c r="A47" s="439" t="str">
        <f t="shared" si="24"/>
        <v>Staff 3</v>
      </c>
      <c r="B47" s="440"/>
      <c r="C47" s="440"/>
      <c r="D47" s="440"/>
      <c r="E47" s="440"/>
      <c r="F47" s="440"/>
      <c r="G47" s="440"/>
      <c r="H47" s="441"/>
      <c r="I47" s="156">
        <v>0</v>
      </c>
      <c r="J47" s="161">
        <f>J22*I47</f>
        <v>0</v>
      </c>
      <c r="K47" s="218">
        <v>0</v>
      </c>
      <c r="L47" s="218">
        <f>L22*I47</f>
        <v>0</v>
      </c>
      <c r="M47" s="218">
        <v>0</v>
      </c>
      <c r="N47" s="218">
        <f>N22*I47</f>
        <v>0</v>
      </c>
      <c r="O47" s="218">
        <v>0</v>
      </c>
      <c r="P47" s="218">
        <f>P22*I47</f>
        <v>0</v>
      </c>
      <c r="Q47" s="218">
        <v>0</v>
      </c>
      <c r="R47" s="218">
        <f>R22*I47</f>
        <v>0</v>
      </c>
      <c r="S47" s="277">
        <v>0</v>
      </c>
      <c r="T47" s="272">
        <f t="shared" si="20"/>
        <v>0</v>
      </c>
      <c r="U47" s="188">
        <f t="shared" si="21"/>
        <v>0</v>
      </c>
    </row>
    <row r="48" spans="1:22">
      <c r="A48" s="439" t="str">
        <f t="shared" si="24"/>
        <v>Staff 4</v>
      </c>
      <c r="B48" s="440"/>
      <c r="C48" s="440"/>
      <c r="D48" s="440"/>
      <c r="E48" s="440"/>
      <c r="F48" s="440"/>
      <c r="G48" s="440"/>
      <c r="H48" s="441"/>
      <c r="I48" s="156">
        <v>0</v>
      </c>
      <c r="J48" s="161">
        <f>J23*I48</f>
        <v>0</v>
      </c>
      <c r="K48" s="218">
        <v>0</v>
      </c>
      <c r="L48" s="218">
        <f>L23*I48</f>
        <v>0</v>
      </c>
      <c r="M48" s="218">
        <v>0</v>
      </c>
      <c r="N48" s="218">
        <f>N23*I48</f>
        <v>0</v>
      </c>
      <c r="O48" s="218">
        <v>0</v>
      </c>
      <c r="P48" s="218">
        <f>P23*I48</f>
        <v>0</v>
      </c>
      <c r="Q48" s="218">
        <v>0</v>
      </c>
      <c r="R48" s="218">
        <f>R23*I48</f>
        <v>0</v>
      </c>
      <c r="S48" s="277">
        <v>0</v>
      </c>
      <c r="T48" s="272">
        <f t="shared" si="20"/>
        <v>0</v>
      </c>
      <c r="U48" s="188">
        <f t="shared" si="21"/>
        <v>0</v>
      </c>
    </row>
    <row r="49" spans="1:21">
      <c r="A49" s="439" t="str">
        <f>A27</f>
        <v>NSH 1</v>
      </c>
      <c r="B49" s="440"/>
      <c r="C49" s="440"/>
      <c r="D49" s="440"/>
      <c r="E49" s="440"/>
      <c r="F49" s="440"/>
      <c r="G49" s="440"/>
      <c r="H49" s="441"/>
      <c r="I49" s="157">
        <v>0.09</v>
      </c>
      <c r="J49" s="161">
        <f>J27*I49</f>
        <v>0</v>
      </c>
      <c r="K49" s="218">
        <v>0</v>
      </c>
      <c r="L49" s="218">
        <f>L27*I49</f>
        <v>0</v>
      </c>
      <c r="M49" s="218">
        <v>0</v>
      </c>
      <c r="N49" s="218">
        <f>N27*I49</f>
        <v>0</v>
      </c>
      <c r="O49" s="218">
        <v>0</v>
      </c>
      <c r="P49" s="218">
        <f>P27*I49</f>
        <v>0</v>
      </c>
      <c r="Q49" s="218">
        <v>0</v>
      </c>
      <c r="R49" s="218">
        <f>R27*I49</f>
        <v>0</v>
      </c>
      <c r="S49" s="277">
        <v>0</v>
      </c>
      <c r="T49" s="272">
        <f t="shared" si="20"/>
        <v>0</v>
      </c>
      <c r="U49" s="188">
        <f t="shared" si="21"/>
        <v>0</v>
      </c>
    </row>
    <row r="50" spans="1:21">
      <c r="A50" s="439" t="str">
        <f>A28</f>
        <v>NSH 2</v>
      </c>
      <c r="B50" s="440"/>
      <c r="C50" s="440"/>
      <c r="D50" s="440"/>
      <c r="E50" s="440"/>
      <c r="F50" s="440"/>
      <c r="G50" s="440"/>
      <c r="H50" s="441"/>
      <c r="I50" s="157">
        <v>0.09</v>
      </c>
      <c r="J50" s="161">
        <f>J28*I50</f>
        <v>0</v>
      </c>
      <c r="K50" s="218">
        <v>0</v>
      </c>
      <c r="L50" s="218">
        <f>L28*I50</f>
        <v>0</v>
      </c>
      <c r="M50" s="218">
        <v>0</v>
      </c>
      <c r="N50" s="218">
        <f>N28*I50</f>
        <v>0</v>
      </c>
      <c r="O50" s="218">
        <v>0</v>
      </c>
      <c r="P50" s="218">
        <f>P28*I50</f>
        <v>0</v>
      </c>
      <c r="Q50" s="218">
        <v>0</v>
      </c>
      <c r="R50" s="218">
        <f>R28*I50</f>
        <v>0</v>
      </c>
      <c r="S50" s="277">
        <v>0</v>
      </c>
      <c r="T50" s="272">
        <f t="shared" si="20"/>
        <v>0</v>
      </c>
      <c r="U50" s="188">
        <f t="shared" si="21"/>
        <v>0</v>
      </c>
    </row>
    <row r="51" spans="1:21">
      <c r="A51" s="439" t="str">
        <f>A31</f>
        <v>Undergraduate Student(s)</v>
      </c>
      <c r="B51" s="440"/>
      <c r="C51" s="440"/>
      <c r="D51" s="440"/>
      <c r="E51" s="440"/>
      <c r="F51" s="440"/>
      <c r="G51" s="440"/>
      <c r="H51" s="441"/>
      <c r="I51" s="157">
        <v>0.05</v>
      </c>
      <c r="J51" s="161">
        <f>J31*I51</f>
        <v>0</v>
      </c>
      <c r="K51" s="218">
        <v>0</v>
      </c>
      <c r="L51" s="218">
        <f>L31*I51</f>
        <v>0</v>
      </c>
      <c r="M51" s="218">
        <v>0</v>
      </c>
      <c r="N51" s="218">
        <f>N31*I51</f>
        <v>0</v>
      </c>
      <c r="O51" s="218">
        <v>0</v>
      </c>
      <c r="P51" s="218">
        <f>P31*I51</f>
        <v>0</v>
      </c>
      <c r="Q51" s="218">
        <v>0</v>
      </c>
      <c r="R51" s="218">
        <f>R31*I51</f>
        <v>0</v>
      </c>
      <c r="S51" s="277">
        <v>0</v>
      </c>
      <c r="T51" s="272">
        <f t="shared" si="20"/>
        <v>0</v>
      </c>
      <c r="U51" s="188">
        <f t="shared" si="21"/>
        <v>0</v>
      </c>
    </row>
    <row r="52" spans="1:21">
      <c r="A52" s="439" t="str">
        <f>A32</f>
        <v>Undergraduate Student(s)</v>
      </c>
      <c r="B52" s="440"/>
      <c r="C52" s="440"/>
      <c r="D52" s="440"/>
      <c r="E52" s="440"/>
      <c r="F52" s="440"/>
      <c r="G52" s="440"/>
      <c r="H52" s="441"/>
      <c r="I52" s="157">
        <v>0.05</v>
      </c>
      <c r="J52" s="161">
        <f>J32*I52</f>
        <v>0</v>
      </c>
      <c r="K52" s="218">
        <v>0</v>
      </c>
      <c r="L52" s="218">
        <f>L32*I52</f>
        <v>0</v>
      </c>
      <c r="M52" s="218">
        <v>0</v>
      </c>
      <c r="N52" s="218">
        <f>N32*I52</f>
        <v>0</v>
      </c>
      <c r="O52" s="218">
        <v>0</v>
      </c>
      <c r="P52" s="218">
        <f>P32*I52</f>
        <v>0</v>
      </c>
      <c r="Q52" s="218">
        <v>0</v>
      </c>
      <c r="R52" s="218">
        <f>R32*I52</f>
        <v>0</v>
      </c>
      <c r="S52" s="277">
        <v>0</v>
      </c>
      <c r="T52" s="272">
        <f t="shared" si="20"/>
        <v>0</v>
      </c>
      <c r="U52" s="188">
        <f t="shared" si="21"/>
        <v>0</v>
      </c>
    </row>
    <row r="53" spans="1:21">
      <c r="A53" s="439" t="str">
        <f>A33</f>
        <v>Graduate Student(s)</v>
      </c>
      <c r="B53" s="440"/>
      <c r="C53" s="440"/>
      <c r="D53" s="440"/>
      <c r="E53" s="440"/>
      <c r="F53" s="440"/>
      <c r="G53" s="440"/>
      <c r="H53" s="441"/>
      <c r="I53" s="157">
        <v>0.05</v>
      </c>
      <c r="J53" s="161">
        <f>J33*I53</f>
        <v>0</v>
      </c>
      <c r="K53" s="218">
        <v>0</v>
      </c>
      <c r="L53" s="218">
        <f>L33*I53</f>
        <v>0</v>
      </c>
      <c r="M53" s="218">
        <v>0</v>
      </c>
      <c r="N53" s="218">
        <f>N33*I53</f>
        <v>0</v>
      </c>
      <c r="O53" s="218">
        <v>0</v>
      </c>
      <c r="P53" s="218">
        <f>P33*I53</f>
        <v>0</v>
      </c>
      <c r="Q53" s="218">
        <v>0</v>
      </c>
      <c r="R53" s="218">
        <f>R33*I53</f>
        <v>0</v>
      </c>
      <c r="S53" s="277">
        <v>0</v>
      </c>
      <c r="T53" s="272">
        <f t="shared" si="20"/>
        <v>0</v>
      </c>
      <c r="U53" s="188">
        <f t="shared" si="21"/>
        <v>0</v>
      </c>
    </row>
    <row r="54" spans="1:21">
      <c r="A54" s="439" t="str">
        <f>A34</f>
        <v>Graduate Student(s)</v>
      </c>
      <c r="B54" s="440"/>
      <c r="C54" s="440"/>
      <c r="D54" s="440"/>
      <c r="E54" s="440"/>
      <c r="F54" s="440"/>
      <c r="G54" s="440"/>
      <c r="H54" s="441"/>
      <c r="I54" s="157">
        <v>0.05</v>
      </c>
      <c r="J54" s="161">
        <f>J34*I54</f>
        <v>0</v>
      </c>
      <c r="K54" s="218">
        <v>0</v>
      </c>
      <c r="L54" s="218">
        <f>L34*I54</f>
        <v>0</v>
      </c>
      <c r="M54" s="218">
        <v>0</v>
      </c>
      <c r="N54" s="218">
        <f>N34*I54</f>
        <v>0</v>
      </c>
      <c r="O54" s="218">
        <v>0</v>
      </c>
      <c r="P54" s="218">
        <f>P34*I54</f>
        <v>0</v>
      </c>
      <c r="Q54" s="218">
        <v>0</v>
      </c>
      <c r="R54" s="218">
        <f>R34*I54</f>
        <v>0</v>
      </c>
      <c r="S54" s="277">
        <v>0</v>
      </c>
      <c r="T54" s="272">
        <f t="shared" si="20"/>
        <v>0</v>
      </c>
      <c r="U54" s="188">
        <f t="shared" si="21"/>
        <v>0</v>
      </c>
    </row>
    <row r="55" spans="1:21">
      <c r="A55" s="398" t="s">
        <v>41</v>
      </c>
      <c r="B55" s="399"/>
      <c r="C55" s="399"/>
      <c r="D55" s="399"/>
      <c r="E55" s="399"/>
      <c r="F55" s="399"/>
      <c r="G55" s="399"/>
      <c r="H55" s="399"/>
      <c r="I55" s="400"/>
      <c r="J55" s="203">
        <f>SUM(J39:J54)</f>
        <v>0</v>
      </c>
      <c r="K55" s="203">
        <f>SUM(K39:K54)</f>
        <v>0</v>
      </c>
      <c r="L55" s="203">
        <f t="shared" ref="L55:S55" si="25">SUM(L39:L54)</f>
        <v>0</v>
      </c>
      <c r="M55" s="203">
        <f t="shared" si="25"/>
        <v>0</v>
      </c>
      <c r="N55" s="203">
        <f t="shared" si="25"/>
        <v>0</v>
      </c>
      <c r="O55" s="203">
        <f t="shared" si="25"/>
        <v>0</v>
      </c>
      <c r="P55" s="203">
        <f t="shared" si="25"/>
        <v>0</v>
      </c>
      <c r="Q55" s="203">
        <f t="shared" si="25"/>
        <v>0</v>
      </c>
      <c r="R55" s="203">
        <f t="shared" si="25"/>
        <v>0</v>
      </c>
      <c r="S55" s="203">
        <f t="shared" si="25"/>
        <v>0</v>
      </c>
      <c r="T55" s="208" t="e">
        <f>SUM(T39:T54)</f>
        <v>#VALUE!</v>
      </c>
      <c r="U55" s="208">
        <f>SUM(U39:U54)</f>
        <v>0</v>
      </c>
    </row>
    <row r="56" spans="1:21">
      <c r="A56" s="414"/>
      <c r="B56" s="414"/>
      <c r="C56" s="414"/>
      <c r="D56" s="414"/>
      <c r="E56" s="414"/>
      <c r="F56" s="414"/>
      <c r="G56" s="414"/>
      <c r="H56" s="414"/>
      <c r="I56" s="414"/>
      <c r="J56" s="209"/>
      <c r="K56" s="209"/>
      <c r="L56" s="209"/>
      <c r="M56" s="209"/>
      <c r="N56" s="209"/>
      <c r="O56" s="209"/>
      <c r="P56" s="209"/>
      <c r="Q56" s="209"/>
      <c r="R56" s="209"/>
      <c r="S56" s="250"/>
      <c r="T56" s="219"/>
      <c r="U56" s="219"/>
    </row>
    <row r="57" spans="1:21">
      <c r="A57" s="375" t="s">
        <v>42</v>
      </c>
      <c r="B57" s="376"/>
      <c r="C57" s="376"/>
      <c r="D57" s="376"/>
      <c r="E57" s="376"/>
      <c r="F57" s="376"/>
      <c r="G57" s="376"/>
      <c r="H57" s="376"/>
      <c r="I57" s="376"/>
      <c r="J57" s="173"/>
      <c r="K57" s="14"/>
      <c r="L57" s="14"/>
      <c r="M57" s="14"/>
      <c r="N57" s="14"/>
      <c r="O57" s="14"/>
      <c r="P57" s="14"/>
      <c r="Q57" s="14"/>
      <c r="R57" s="14"/>
      <c r="S57" s="14"/>
      <c r="T57" s="174"/>
      <c r="U57" s="174"/>
    </row>
    <row r="58" spans="1:21" ht="14.4" customHeight="1">
      <c r="A58" s="445" t="s">
        <v>43</v>
      </c>
      <c r="B58" s="446"/>
      <c r="C58" s="446"/>
      <c r="D58" s="446"/>
      <c r="E58" s="446"/>
      <c r="F58" s="446"/>
      <c r="G58" s="446"/>
      <c r="H58" s="446"/>
      <c r="I58" s="447"/>
      <c r="J58" s="220" t="s">
        <v>44</v>
      </c>
      <c r="K58" s="240"/>
      <c r="L58" s="205"/>
      <c r="M58" s="205"/>
      <c r="N58" s="205"/>
      <c r="O58" s="205"/>
      <c r="P58" s="205"/>
      <c r="Q58" s="205"/>
      <c r="R58" s="205"/>
      <c r="S58" s="205"/>
      <c r="T58" s="206"/>
      <c r="U58" s="206"/>
    </row>
    <row r="59" spans="1:21">
      <c r="A59" s="438"/>
      <c r="B59" s="421"/>
      <c r="C59" s="421"/>
      <c r="D59" s="421"/>
      <c r="E59" s="421"/>
      <c r="F59" s="421"/>
      <c r="G59" s="421"/>
      <c r="H59" s="421"/>
      <c r="I59" s="422"/>
      <c r="J59" s="207">
        <v>0</v>
      </c>
      <c r="K59" s="207">
        <v>0</v>
      </c>
      <c r="L59" s="221">
        <v>0</v>
      </c>
      <c r="M59" s="221">
        <v>0</v>
      </c>
      <c r="N59" s="221">
        <v>0</v>
      </c>
      <c r="O59" s="221">
        <v>0</v>
      </c>
      <c r="P59" s="221">
        <v>0</v>
      </c>
      <c r="Q59" s="221">
        <v>0</v>
      </c>
      <c r="R59" s="221">
        <v>0</v>
      </c>
      <c r="S59" s="278">
        <v>0</v>
      </c>
      <c r="T59" s="272">
        <f>J59+L59+N59+P59+R59</f>
        <v>0</v>
      </c>
      <c r="U59" s="188">
        <f>K59+M59+O59+Q59+S59</f>
        <v>0</v>
      </c>
    </row>
    <row r="60" spans="1:21">
      <c r="A60" s="438"/>
      <c r="B60" s="421"/>
      <c r="C60" s="421"/>
      <c r="D60" s="421"/>
      <c r="E60" s="421"/>
      <c r="F60" s="421"/>
      <c r="G60" s="421"/>
      <c r="H60" s="421"/>
      <c r="I60" s="422"/>
      <c r="J60" s="207">
        <v>0</v>
      </c>
      <c r="K60" s="207">
        <v>0</v>
      </c>
      <c r="L60" s="221">
        <v>0</v>
      </c>
      <c r="M60" s="221">
        <v>0</v>
      </c>
      <c r="N60" s="221">
        <v>0</v>
      </c>
      <c r="O60" s="221">
        <v>0</v>
      </c>
      <c r="P60" s="221">
        <v>0</v>
      </c>
      <c r="Q60" s="221">
        <v>0</v>
      </c>
      <c r="R60" s="221">
        <v>0</v>
      </c>
      <c r="S60" s="278">
        <v>0</v>
      </c>
      <c r="T60" s="272">
        <f t="shared" ref="T60:T61" si="26">J60+L60+N60+P60+R60</f>
        <v>0</v>
      </c>
      <c r="U60" s="188">
        <f t="shared" ref="U60:U61" si="27">K60+M60+O60+Q60+S60</f>
        <v>0</v>
      </c>
    </row>
    <row r="61" spans="1:21">
      <c r="A61" s="438"/>
      <c r="B61" s="421"/>
      <c r="C61" s="421"/>
      <c r="D61" s="421"/>
      <c r="E61" s="421"/>
      <c r="F61" s="421"/>
      <c r="G61" s="421"/>
      <c r="H61" s="421"/>
      <c r="I61" s="422"/>
      <c r="J61" s="207">
        <v>0</v>
      </c>
      <c r="K61" s="207">
        <v>0</v>
      </c>
      <c r="L61" s="221">
        <v>0</v>
      </c>
      <c r="M61" s="221">
        <v>0</v>
      </c>
      <c r="N61" s="221">
        <v>0</v>
      </c>
      <c r="O61" s="221">
        <v>0</v>
      </c>
      <c r="P61" s="221">
        <v>0</v>
      </c>
      <c r="Q61" s="221">
        <v>0</v>
      </c>
      <c r="R61" s="221">
        <v>0</v>
      </c>
      <c r="S61" s="278">
        <v>0</v>
      </c>
      <c r="T61" s="272">
        <f t="shared" si="26"/>
        <v>0</v>
      </c>
      <c r="U61" s="188">
        <f t="shared" si="27"/>
        <v>0</v>
      </c>
    </row>
    <row r="62" spans="1:21">
      <c r="A62" s="398" t="s">
        <v>45</v>
      </c>
      <c r="B62" s="399"/>
      <c r="C62" s="399"/>
      <c r="D62" s="399"/>
      <c r="E62" s="399"/>
      <c r="F62" s="399"/>
      <c r="G62" s="399"/>
      <c r="H62" s="399"/>
      <c r="I62" s="400"/>
      <c r="J62" s="203">
        <f>SUM(J59:J61)</f>
        <v>0</v>
      </c>
      <c r="K62" s="203">
        <f>SUM(K59:K61)</f>
        <v>0</v>
      </c>
      <c r="L62" s="203">
        <f t="shared" ref="L62:S62" si="28">SUM(L59:L61)</f>
        <v>0</v>
      </c>
      <c r="M62" s="203">
        <f t="shared" si="28"/>
        <v>0</v>
      </c>
      <c r="N62" s="203">
        <f t="shared" si="28"/>
        <v>0</v>
      </c>
      <c r="O62" s="203">
        <f t="shared" si="28"/>
        <v>0</v>
      </c>
      <c r="P62" s="203">
        <f t="shared" si="28"/>
        <v>0</v>
      </c>
      <c r="Q62" s="203">
        <f t="shared" si="28"/>
        <v>0</v>
      </c>
      <c r="R62" s="203">
        <f t="shared" si="28"/>
        <v>0</v>
      </c>
      <c r="S62" s="203">
        <f t="shared" si="28"/>
        <v>0</v>
      </c>
      <c r="T62" s="208">
        <f>SUM(T59:T61)</f>
        <v>0</v>
      </c>
      <c r="U62" s="208">
        <f>SUM(U59:U61)</f>
        <v>0</v>
      </c>
    </row>
    <row r="63" spans="1:21">
      <c r="A63" s="414"/>
      <c r="B63" s="414"/>
      <c r="C63" s="414"/>
      <c r="D63" s="414"/>
      <c r="E63" s="414"/>
      <c r="F63" s="414"/>
      <c r="G63" s="414"/>
      <c r="H63" s="414"/>
      <c r="I63" s="414"/>
      <c r="J63" s="209"/>
      <c r="K63" s="209"/>
      <c r="L63" s="209"/>
      <c r="M63" s="209"/>
      <c r="N63" s="209"/>
      <c r="O63" s="209"/>
      <c r="P63" s="209"/>
      <c r="Q63" s="209"/>
      <c r="R63" s="209"/>
      <c r="S63" s="250"/>
      <c r="T63" s="219"/>
      <c r="U63" s="219"/>
    </row>
    <row r="64" spans="1:21">
      <c r="A64" s="375" t="s">
        <v>46</v>
      </c>
      <c r="B64" s="448"/>
      <c r="C64" s="376"/>
      <c r="D64" s="376"/>
      <c r="E64" s="376"/>
      <c r="F64" s="376"/>
      <c r="G64" s="376"/>
      <c r="H64" s="376"/>
      <c r="I64" s="376"/>
      <c r="J64" s="173"/>
      <c r="K64" s="14"/>
      <c r="L64" s="14"/>
      <c r="M64" s="14"/>
      <c r="N64" s="14"/>
      <c r="O64" s="14"/>
      <c r="P64" s="14"/>
      <c r="Q64" s="14"/>
      <c r="R64" s="14"/>
      <c r="S64" s="14"/>
      <c r="T64" s="174"/>
      <c r="U64" s="174"/>
    </row>
    <row r="65" spans="1:21">
      <c r="A65" s="222" t="s">
        <v>47</v>
      </c>
      <c r="B65" s="223" t="s">
        <v>48</v>
      </c>
      <c r="C65" s="224"/>
      <c r="D65" s="449"/>
      <c r="E65" s="450"/>
      <c r="F65" s="450"/>
      <c r="G65" s="450"/>
      <c r="H65" s="450"/>
      <c r="I65" s="451"/>
      <c r="J65" s="432"/>
      <c r="K65" s="433"/>
      <c r="L65" s="433"/>
      <c r="M65" s="433"/>
      <c r="N65" s="433"/>
      <c r="O65" s="433"/>
      <c r="P65" s="433"/>
      <c r="Q65" s="433"/>
      <c r="R65" s="433"/>
      <c r="S65" s="433"/>
      <c r="T65" s="434"/>
    </row>
    <row r="66" spans="1:21">
      <c r="A66" s="442"/>
      <c r="B66" s="443"/>
      <c r="C66" s="443"/>
      <c r="D66" s="443"/>
      <c r="E66" s="443"/>
      <c r="F66" s="443"/>
      <c r="G66" s="443"/>
      <c r="H66" s="443"/>
      <c r="I66" s="444"/>
      <c r="J66" s="184">
        <v>0</v>
      </c>
      <c r="K66" s="184">
        <v>0</v>
      </c>
      <c r="L66" s="184">
        <v>0</v>
      </c>
      <c r="M66" s="184">
        <v>0</v>
      </c>
      <c r="N66" s="184">
        <v>0</v>
      </c>
      <c r="O66" s="184">
        <v>0</v>
      </c>
      <c r="P66" s="184">
        <v>0</v>
      </c>
      <c r="Q66" s="184">
        <v>0</v>
      </c>
      <c r="R66" s="184">
        <v>0</v>
      </c>
      <c r="S66" s="265">
        <v>0</v>
      </c>
      <c r="T66" s="266">
        <f>SUM(J66:S66)</f>
        <v>0</v>
      </c>
      <c r="U66" s="185">
        <f>SUM(K66:S66)</f>
        <v>0</v>
      </c>
    </row>
    <row r="67" spans="1:21">
      <c r="A67" s="442"/>
      <c r="B67" s="443"/>
      <c r="C67" s="443"/>
      <c r="D67" s="443"/>
      <c r="E67" s="443"/>
      <c r="F67" s="443"/>
      <c r="G67" s="443"/>
      <c r="H67" s="443"/>
      <c r="I67" s="444"/>
      <c r="J67" s="184">
        <v>0</v>
      </c>
      <c r="K67" s="184">
        <v>0</v>
      </c>
      <c r="L67" s="184">
        <v>0</v>
      </c>
      <c r="M67" s="184">
        <v>0</v>
      </c>
      <c r="N67" s="184">
        <v>0</v>
      </c>
      <c r="O67" s="184">
        <v>0</v>
      </c>
      <c r="P67" s="184">
        <v>0</v>
      </c>
      <c r="Q67" s="184">
        <v>0</v>
      </c>
      <c r="R67" s="184">
        <v>0</v>
      </c>
      <c r="S67" s="265">
        <v>0</v>
      </c>
      <c r="T67" s="266">
        <f>SUM(J67:S67)</f>
        <v>0</v>
      </c>
      <c r="U67" s="185">
        <f>SUM(K67:S67)</f>
        <v>0</v>
      </c>
    </row>
    <row r="68" spans="1:21">
      <c r="A68" s="442"/>
      <c r="B68" s="443"/>
      <c r="C68" s="443"/>
      <c r="D68" s="443"/>
      <c r="E68" s="443"/>
      <c r="F68" s="443"/>
      <c r="G68" s="443"/>
      <c r="H68" s="443"/>
      <c r="I68" s="444"/>
      <c r="J68" s="184">
        <v>0</v>
      </c>
      <c r="K68" s="184">
        <v>0</v>
      </c>
      <c r="L68" s="184">
        <v>0</v>
      </c>
      <c r="M68" s="184">
        <v>0</v>
      </c>
      <c r="N68" s="184">
        <v>0</v>
      </c>
      <c r="O68" s="184">
        <v>0</v>
      </c>
      <c r="P68" s="184">
        <v>0</v>
      </c>
      <c r="Q68" s="184">
        <v>0</v>
      </c>
      <c r="R68" s="184">
        <v>0</v>
      </c>
      <c r="S68" s="265">
        <v>0</v>
      </c>
      <c r="T68" s="266">
        <f>SUM(J68:S68)</f>
        <v>0</v>
      </c>
      <c r="U68" s="185">
        <f>SUM(K68:S68)</f>
        <v>0</v>
      </c>
    </row>
    <row r="69" spans="1:21">
      <c r="A69" s="442"/>
      <c r="B69" s="443"/>
      <c r="C69" s="443"/>
      <c r="D69" s="443"/>
      <c r="E69" s="443"/>
      <c r="F69" s="443"/>
      <c r="G69" s="443"/>
      <c r="H69" s="443"/>
      <c r="I69" s="444"/>
      <c r="J69" s="184">
        <v>0</v>
      </c>
      <c r="K69" s="184">
        <v>0</v>
      </c>
      <c r="L69" s="184">
        <v>0</v>
      </c>
      <c r="M69" s="184">
        <v>0</v>
      </c>
      <c r="N69" s="184">
        <v>0</v>
      </c>
      <c r="O69" s="184">
        <v>0</v>
      </c>
      <c r="P69" s="184">
        <v>0</v>
      </c>
      <c r="Q69" s="184">
        <v>0</v>
      </c>
      <c r="R69" s="184">
        <v>0</v>
      </c>
      <c r="S69" s="265">
        <v>0</v>
      </c>
      <c r="T69" s="266">
        <f>SUM(J69:S69)</f>
        <v>0</v>
      </c>
      <c r="U69" s="185">
        <f>SUM(K69:S69)</f>
        <v>0</v>
      </c>
    </row>
    <row r="70" spans="1:21" ht="15.6" customHeight="1">
      <c r="A70" s="225" t="s">
        <v>79</v>
      </c>
      <c r="B70" s="226" t="s">
        <v>80</v>
      </c>
      <c r="C70" s="227"/>
      <c r="D70" s="227"/>
      <c r="E70" s="227"/>
      <c r="F70" s="227"/>
      <c r="G70" s="227"/>
      <c r="H70" s="227"/>
      <c r="I70" s="228"/>
      <c r="J70" s="229"/>
      <c r="K70" s="205"/>
      <c r="L70" s="205"/>
      <c r="M70" s="205"/>
      <c r="N70" s="205"/>
      <c r="O70" s="205"/>
      <c r="P70" s="205"/>
      <c r="Q70" s="205"/>
      <c r="R70" s="205"/>
      <c r="S70" s="205"/>
      <c r="T70" s="206"/>
      <c r="U70" s="206"/>
    </row>
    <row r="71" spans="1:21">
      <c r="A71" s="435"/>
      <c r="B71" s="436"/>
      <c r="C71" s="436"/>
      <c r="D71" s="436"/>
      <c r="E71" s="436"/>
      <c r="F71" s="436"/>
      <c r="G71" s="436"/>
      <c r="H71" s="436"/>
      <c r="I71" s="437"/>
      <c r="J71" s="184">
        <v>0</v>
      </c>
      <c r="K71" s="184">
        <v>0</v>
      </c>
      <c r="L71" s="184">
        <v>0</v>
      </c>
      <c r="M71" s="184">
        <v>0</v>
      </c>
      <c r="N71" s="184">
        <v>0</v>
      </c>
      <c r="O71" s="184">
        <v>0</v>
      </c>
      <c r="P71" s="184">
        <v>0</v>
      </c>
      <c r="Q71" s="184">
        <v>0</v>
      </c>
      <c r="R71" s="184">
        <v>0</v>
      </c>
      <c r="S71" s="265">
        <v>0</v>
      </c>
      <c r="T71" s="272">
        <f>SUM(J71:S71)</f>
        <v>0</v>
      </c>
      <c r="U71" s="188">
        <f>SUM(K71:S71)</f>
        <v>0</v>
      </c>
    </row>
    <row r="72" spans="1:21">
      <c r="A72" s="435"/>
      <c r="B72" s="436"/>
      <c r="C72" s="436"/>
      <c r="D72" s="436"/>
      <c r="E72" s="436"/>
      <c r="F72" s="436"/>
      <c r="G72" s="436"/>
      <c r="H72" s="436"/>
      <c r="I72" s="437"/>
      <c r="J72" s="184">
        <v>0</v>
      </c>
      <c r="K72" s="184">
        <v>0</v>
      </c>
      <c r="L72" s="184">
        <v>0</v>
      </c>
      <c r="M72" s="184">
        <v>0</v>
      </c>
      <c r="N72" s="184">
        <v>0</v>
      </c>
      <c r="O72" s="184">
        <v>0</v>
      </c>
      <c r="P72" s="184">
        <v>0</v>
      </c>
      <c r="Q72" s="184">
        <v>0</v>
      </c>
      <c r="R72" s="184">
        <v>0</v>
      </c>
      <c r="S72" s="265">
        <v>0</v>
      </c>
      <c r="T72" s="272">
        <f>SUM(J72:S72)</f>
        <v>0</v>
      </c>
      <c r="U72" s="188">
        <f>SUM(K72:S72)</f>
        <v>0</v>
      </c>
    </row>
    <row r="73" spans="1:21">
      <c r="A73" s="456" t="s">
        <v>49</v>
      </c>
      <c r="B73" s="457"/>
      <c r="C73" s="457"/>
      <c r="D73" s="457"/>
      <c r="E73" s="457"/>
      <c r="F73" s="457"/>
      <c r="G73" s="457"/>
      <c r="H73" s="457"/>
      <c r="I73" s="458"/>
      <c r="J73" s="230">
        <f>J66+J67+J68+J69+J71+J72</f>
        <v>0</v>
      </c>
      <c r="K73" s="230">
        <f t="shared" ref="K73:S73" si="29">K66+K67+K68+K69+K71+K72</f>
        <v>0</v>
      </c>
      <c r="L73" s="230">
        <f t="shared" si="29"/>
        <v>0</v>
      </c>
      <c r="M73" s="230">
        <f t="shared" si="29"/>
        <v>0</v>
      </c>
      <c r="N73" s="230">
        <f t="shared" si="29"/>
        <v>0</v>
      </c>
      <c r="O73" s="230">
        <f t="shared" si="29"/>
        <v>0</v>
      </c>
      <c r="P73" s="230">
        <f t="shared" si="29"/>
        <v>0</v>
      </c>
      <c r="Q73" s="230">
        <f t="shared" si="29"/>
        <v>0</v>
      </c>
      <c r="R73" s="230">
        <f t="shared" si="29"/>
        <v>0</v>
      </c>
      <c r="S73" s="230">
        <f t="shared" si="29"/>
        <v>0</v>
      </c>
      <c r="T73" s="230">
        <f>T66+T67+T68+T69+T71+T72</f>
        <v>0</v>
      </c>
      <c r="U73" s="230">
        <f t="shared" ref="U73" si="30">U66+U67+U68+U69+U71+U72</f>
        <v>0</v>
      </c>
    </row>
    <row r="74" spans="1:21">
      <c r="A74" s="459"/>
      <c r="B74" s="459"/>
      <c r="C74" s="459"/>
      <c r="D74" s="459"/>
      <c r="E74" s="459"/>
      <c r="F74" s="459"/>
      <c r="G74" s="459"/>
      <c r="H74" s="459"/>
      <c r="I74" s="459"/>
      <c r="J74" s="232"/>
      <c r="K74" s="232"/>
      <c r="L74" s="232"/>
      <c r="M74" s="232"/>
      <c r="N74" s="232"/>
      <c r="O74" s="232"/>
      <c r="P74" s="232"/>
      <c r="Q74" s="232"/>
      <c r="R74" s="232"/>
      <c r="S74" s="279"/>
      <c r="T74" s="219"/>
      <c r="U74" s="219"/>
    </row>
    <row r="75" spans="1:21">
      <c r="A75" s="173" t="s">
        <v>50</v>
      </c>
      <c r="B75" s="233"/>
      <c r="C75" s="14"/>
      <c r="D75" s="14"/>
      <c r="E75" s="14"/>
      <c r="F75" s="14"/>
      <c r="G75" s="14"/>
      <c r="H75" s="14"/>
      <c r="I75" s="14"/>
      <c r="J75" s="234"/>
      <c r="K75" s="233"/>
      <c r="L75" s="14"/>
      <c r="M75" s="14"/>
      <c r="N75" s="14"/>
      <c r="O75" s="14"/>
      <c r="P75" s="14"/>
      <c r="Q75" s="14"/>
      <c r="R75" s="14"/>
      <c r="S75" s="14"/>
      <c r="T75" s="174"/>
      <c r="U75" s="174"/>
    </row>
    <row r="76" spans="1:21">
      <c r="A76" s="225" t="s">
        <v>51</v>
      </c>
      <c r="B76" s="235"/>
      <c r="C76" s="235"/>
      <c r="D76" s="235"/>
      <c r="E76" s="235"/>
      <c r="F76" s="235"/>
      <c r="G76" s="235"/>
      <c r="H76" s="235"/>
      <c r="I76" s="235"/>
      <c r="J76" s="236" t="s">
        <v>52</v>
      </c>
      <c r="K76" s="280"/>
      <c r="L76" s="205"/>
      <c r="M76" s="205"/>
      <c r="N76" s="205"/>
      <c r="O76" s="205"/>
      <c r="P76" s="205"/>
      <c r="Q76" s="205"/>
      <c r="R76" s="205"/>
      <c r="S76" s="205"/>
      <c r="T76" s="206"/>
      <c r="U76" s="206"/>
    </row>
    <row r="77" spans="1:21">
      <c r="A77" s="438"/>
      <c r="B77" s="421"/>
      <c r="C77" s="421"/>
      <c r="D77" s="421"/>
      <c r="E77" s="421"/>
      <c r="F77" s="421"/>
      <c r="G77" s="421"/>
      <c r="H77" s="421"/>
      <c r="I77" s="422"/>
      <c r="J77" s="207">
        <v>0</v>
      </c>
      <c r="K77" s="207">
        <v>0</v>
      </c>
      <c r="L77" s="221">
        <v>0</v>
      </c>
      <c r="M77" s="221">
        <v>0</v>
      </c>
      <c r="N77" s="221">
        <v>0</v>
      </c>
      <c r="O77" s="221">
        <v>0</v>
      </c>
      <c r="P77" s="221">
        <v>0</v>
      </c>
      <c r="Q77" s="221">
        <v>0</v>
      </c>
      <c r="R77" s="221">
        <v>0</v>
      </c>
      <c r="S77" s="278">
        <v>0</v>
      </c>
      <c r="T77" s="272">
        <f>J77+L77+N77+P77+R77</f>
        <v>0</v>
      </c>
      <c r="U77" s="188">
        <f>K77+M77+O77+Q77+S77</f>
        <v>0</v>
      </c>
    </row>
    <row r="78" spans="1:21">
      <c r="A78" s="438"/>
      <c r="B78" s="421"/>
      <c r="C78" s="421"/>
      <c r="D78" s="421"/>
      <c r="E78" s="421"/>
      <c r="F78" s="421"/>
      <c r="G78" s="421"/>
      <c r="H78" s="421"/>
      <c r="I78" s="422"/>
      <c r="J78" s="207">
        <v>0</v>
      </c>
      <c r="K78" s="207">
        <v>0</v>
      </c>
      <c r="L78" s="221">
        <v>0</v>
      </c>
      <c r="M78" s="221">
        <v>0</v>
      </c>
      <c r="N78" s="221">
        <v>0</v>
      </c>
      <c r="O78" s="221">
        <v>0</v>
      </c>
      <c r="P78" s="221">
        <v>0</v>
      </c>
      <c r="Q78" s="221">
        <v>0</v>
      </c>
      <c r="R78" s="221">
        <v>0</v>
      </c>
      <c r="S78" s="278">
        <v>0</v>
      </c>
      <c r="T78" s="272">
        <f t="shared" ref="T78:T80" si="31">J78+L78+N78+P78+R78</f>
        <v>0</v>
      </c>
      <c r="U78" s="188">
        <f t="shared" ref="U78:U80" si="32">K78+M78+O78+Q78+S78</f>
        <v>0</v>
      </c>
    </row>
    <row r="79" spans="1:21">
      <c r="A79" s="438"/>
      <c r="B79" s="421"/>
      <c r="C79" s="421"/>
      <c r="D79" s="421"/>
      <c r="E79" s="421"/>
      <c r="F79" s="421"/>
      <c r="G79" s="421"/>
      <c r="H79" s="421"/>
      <c r="I79" s="422"/>
      <c r="J79" s="207">
        <v>0</v>
      </c>
      <c r="K79" s="207">
        <v>0</v>
      </c>
      <c r="L79" s="221">
        <v>0</v>
      </c>
      <c r="M79" s="221">
        <v>0</v>
      </c>
      <c r="N79" s="221">
        <v>0</v>
      </c>
      <c r="O79" s="221">
        <v>0</v>
      </c>
      <c r="P79" s="221">
        <v>0</v>
      </c>
      <c r="Q79" s="221">
        <v>0</v>
      </c>
      <c r="R79" s="221">
        <v>0</v>
      </c>
      <c r="S79" s="278">
        <v>0</v>
      </c>
      <c r="T79" s="272">
        <f t="shared" si="31"/>
        <v>0</v>
      </c>
      <c r="U79" s="188">
        <f t="shared" si="32"/>
        <v>0</v>
      </c>
    </row>
    <row r="80" spans="1:21">
      <c r="A80" s="438"/>
      <c r="B80" s="421"/>
      <c r="C80" s="421"/>
      <c r="D80" s="421"/>
      <c r="E80" s="421"/>
      <c r="F80" s="421"/>
      <c r="G80" s="421"/>
      <c r="H80" s="421"/>
      <c r="I80" s="422"/>
      <c r="J80" s="207">
        <v>0</v>
      </c>
      <c r="K80" s="207">
        <v>0</v>
      </c>
      <c r="L80" s="221">
        <v>0</v>
      </c>
      <c r="M80" s="221">
        <v>0</v>
      </c>
      <c r="N80" s="221">
        <v>0</v>
      </c>
      <c r="O80" s="221">
        <v>0</v>
      </c>
      <c r="P80" s="221">
        <v>0</v>
      </c>
      <c r="Q80" s="221">
        <v>0</v>
      </c>
      <c r="R80" s="221">
        <v>0</v>
      </c>
      <c r="S80" s="278">
        <v>0</v>
      </c>
      <c r="T80" s="272">
        <f t="shared" si="31"/>
        <v>0</v>
      </c>
      <c r="U80" s="188">
        <f t="shared" si="32"/>
        <v>0</v>
      </c>
    </row>
    <row r="81" spans="1:21">
      <c r="A81" s="398" t="s">
        <v>53</v>
      </c>
      <c r="B81" s="399"/>
      <c r="C81" s="399"/>
      <c r="D81" s="399"/>
      <c r="E81" s="399"/>
      <c r="F81" s="399"/>
      <c r="G81" s="399"/>
      <c r="H81" s="399"/>
      <c r="I81" s="400"/>
      <c r="J81" s="203">
        <f>SUM(J77:J80)</f>
        <v>0</v>
      </c>
      <c r="K81" s="203">
        <f t="shared" ref="K81:U81" si="33">SUM(K77:K80)</f>
        <v>0</v>
      </c>
      <c r="L81" s="203">
        <f t="shared" si="33"/>
        <v>0</v>
      </c>
      <c r="M81" s="203">
        <f t="shared" si="33"/>
        <v>0</v>
      </c>
      <c r="N81" s="203">
        <f t="shared" si="33"/>
        <v>0</v>
      </c>
      <c r="O81" s="203">
        <f t="shared" si="33"/>
        <v>0</v>
      </c>
      <c r="P81" s="203">
        <f t="shared" si="33"/>
        <v>0</v>
      </c>
      <c r="Q81" s="203">
        <f t="shared" si="33"/>
        <v>0</v>
      </c>
      <c r="R81" s="203">
        <f t="shared" si="33"/>
        <v>0</v>
      </c>
      <c r="S81" s="203">
        <f t="shared" si="33"/>
        <v>0</v>
      </c>
      <c r="T81" s="203">
        <f t="shared" si="33"/>
        <v>0</v>
      </c>
      <c r="U81" s="203">
        <f t="shared" si="33"/>
        <v>0</v>
      </c>
    </row>
    <row r="82" spans="1:21">
      <c r="A82" s="414"/>
      <c r="B82" s="414"/>
      <c r="C82" s="414"/>
      <c r="D82" s="414"/>
      <c r="E82" s="414"/>
      <c r="F82" s="414"/>
      <c r="G82" s="414"/>
      <c r="H82" s="414"/>
      <c r="I82" s="414"/>
      <c r="J82" s="209"/>
      <c r="K82" s="209"/>
      <c r="L82" s="209"/>
      <c r="M82" s="209"/>
      <c r="N82" s="209"/>
      <c r="O82" s="209"/>
      <c r="P82" s="209"/>
      <c r="Q82" s="209"/>
      <c r="R82" s="209"/>
      <c r="S82" s="250"/>
      <c r="T82" s="219"/>
      <c r="U82" s="219"/>
    </row>
    <row r="83" spans="1:21">
      <c r="A83" s="173" t="s">
        <v>54</v>
      </c>
      <c r="B83" s="14"/>
      <c r="C83" s="14"/>
      <c r="D83" s="14"/>
      <c r="E83" s="14"/>
      <c r="F83" s="14"/>
      <c r="G83" s="14"/>
      <c r="H83" s="14"/>
      <c r="I83" s="14"/>
      <c r="J83" s="173"/>
      <c r="K83" s="14"/>
      <c r="L83" s="14"/>
      <c r="M83" s="14"/>
      <c r="N83" s="14"/>
      <c r="O83" s="14"/>
      <c r="P83" s="14"/>
      <c r="Q83" s="14"/>
      <c r="R83" s="14"/>
      <c r="S83" s="14"/>
      <c r="T83" s="174"/>
      <c r="U83" s="174"/>
    </row>
    <row r="84" spans="1:21">
      <c r="A84" s="426" t="s">
        <v>51</v>
      </c>
      <c r="B84" s="427"/>
      <c r="C84" s="427"/>
      <c r="D84" s="427"/>
      <c r="E84" s="427"/>
      <c r="F84" s="427"/>
      <c r="G84" s="427"/>
      <c r="H84" s="427"/>
      <c r="I84" s="428"/>
      <c r="J84" s="205"/>
      <c r="K84" s="205"/>
      <c r="L84" s="205"/>
      <c r="M84" s="205"/>
      <c r="N84" s="205"/>
      <c r="O84" s="205"/>
      <c r="P84" s="205"/>
      <c r="Q84" s="205"/>
      <c r="R84" s="205"/>
      <c r="S84" s="205"/>
      <c r="T84" s="206"/>
      <c r="U84" s="206"/>
    </row>
    <row r="85" spans="1:21">
      <c r="A85" s="461"/>
      <c r="B85" s="462"/>
      <c r="C85" s="462"/>
      <c r="D85" s="462"/>
      <c r="E85" s="462"/>
      <c r="F85" s="462"/>
      <c r="G85" s="462"/>
      <c r="H85" s="462"/>
      <c r="I85" s="463"/>
      <c r="J85" s="207">
        <v>0</v>
      </c>
      <c r="K85" s="207">
        <v>0</v>
      </c>
      <c r="L85" s="207">
        <v>0</v>
      </c>
      <c r="M85" s="207">
        <v>0</v>
      </c>
      <c r="N85" s="207">
        <v>0</v>
      </c>
      <c r="O85" s="207">
        <v>0</v>
      </c>
      <c r="P85" s="207">
        <v>0</v>
      </c>
      <c r="Q85" s="207">
        <v>0</v>
      </c>
      <c r="R85" s="207">
        <v>0</v>
      </c>
      <c r="S85" s="216">
        <v>0</v>
      </c>
      <c r="T85" s="272">
        <f>J85+L85+N85+P85+R85</f>
        <v>0</v>
      </c>
      <c r="U85" s="188">
        <f>K85+M85+O85+Q85+S85</f>
        <v>0</v>
      </c>
    </row>
    <row r="86" spans="1:21">
      <c r="A86" s="461"/>
      <c r="B86" s="462"/>
      <c r="C86" s="462"/>
      <c r="D86" s="462"/>
      <c r="E86" s="462"/>
      <c r="F86" s="462"/>
      <c r="G86" s="462"/>
      <c r="H86" s="462"/>
      <c r="I86" s="463"/>
      <c r="J86" s="207">
        <v>0</v>
      </c>
      <c r="K86" s="207">
        <v>0</v>
      </c>
      <c r="L86" s="207">
        <v>0</v>
      </c>
      <c r="M86" s="207">
        <v>0</v>
      </c>
      <c r="N86" s="207">
        <v>0</v>
      </c>
      <c r="O86" s="207">
        <v>0</v>
      </c>
      <c r="P86" s="207">
        <v>0</v>
      </c>
      <c r="Q86" s="207">
        <v>0</v>
      </c>
      <c r="R86" s="207">
        <v>0</v>
      </c>
      <c r="S86" s="216">
        <v>0</v>
      </c>
      <c r="T86" s="272">
        <f t="shared" ref="T86:T89" si="34">J86+L86+N86+P86+R86</f>
        <v>0</v>
      </c>
      <c r="U86" s="188">
        <f t="shared" ref="U86:U89" si="35">K86+M86+O86+Q86+S86</f>
        <v>0</v>
      </c>
    </row>
    <row r="87" spans="1:21">
      <c r="A87" s="461"/>
      <c r="B87" s="462"/>
      <c r="C87" s="462"/>
      <c r="D87" s="462"/>
      <c r="E87" s="462"/>
      <c r="F87" s="462"/>
      <c r="G87" s="462"/>
      <c r="H87" s="462"/>
      <c r="I87" s="463"/>
      <c r="J87" s="207">
        <v>0</v>
      </c>
      <c r="K87" s="207">
        <v>0</v>
      </c>
      <c r="L87" s="207">
        <v>0</v>
      </c>
      <c r="M87" s="207">
        <v>0</v>
      </c>
      <c r="N87" s="207">
        <v>0</v>
      </c>
      <c r="O87" s="207">
        <v>0</v>
      </c>
      <c r="P87" s="207">
        <v>0</v>
      </c>
      <c r="Q87" s="207">
        <v>0</v>
      </c>
      <c r="R87" s="207">
        <v>0</v>
      </c>
      <c r="S87" s="216">
        <v>0</v>
      </c>
      <c r="T87" s="272">
        <f t="shared" si="34"/>
        <v>0</v>
      </c>
      <c r="U87" s="188">
        <f t="shared" si="35"/>
        <v>0</v>
      </c>
    </row>
    <row r="88" spans="1:21">
      <c r="A88" s="461"/>
      <c r="B88" s="462"/>
      <c r="C88" s="462"/>
      <c r="D88" s="462"/>
      <c r="E88" s="462"/>
      <c r="F88" s="462"/>
      <c r="G88" s="462"/>
      <c r="H88" s="462"/>
      <c r="I88" s="463"/>
      <c r="J88" s="207">
        <v>0</v>
      </c>
      <c r="K88" s="207">
        <v>0</v>
      </c>
      <c r="L88" s="207">
        <v>0</v>
      </c>
      <c r="M88" s="207">
        <v>0</v>
      </c>
      <c r="N88" s="207">
        <v>0</v>
      </c>
      <c r="O88" s="207">
        <v>0</v>
      </c>
      <c r="P88" s="207">
        <v>0</v>
      </c>
      <c r="Q88" s="207">
        <v>0</v>
      </c>
      <c r="R88" s="207">
        <v>0</v>
      </c>
      <c r="S88" s="216">
        <v>0</v>
      </c>
      <c r="T88" s="272">
        <f t="shared" si="34"/>
        <v>0</v>
      </c>
      <c r="U88" s="188">
        <f t="shared" si="35"/>
        <v>0</v>
      </c>
    </row>
    <row r="89" spans="1:21">
      <c r="A89" s="461"/>
      <c r="B89" s="462"/>
      <c r="C89" s="462"/>
      <c r="D89" s="462"/>
      <c r="E89" s="462"/>
      <c r="F89" s="462"/>
      <c r="G89" s="462"/>
      <c r="H89" s="462"/>
      <c r="I89" s="463"/>
      <c r="J89" s="207">
        <v>0</v>
      </c>
      <c r="K89" s="207">
        <v>0</v>
      </c>
      <c r="L89" s="207">
        <v>0</v>
      </c>
      <c r="M89" s="207">
        <v>0</v>
      </c>
      <c r="N89" s="207">
        <v>0</v>
      </c>
      <c r="O89" s="207">
        <v>0</v>
      </c>
      <c r="P89" s="207">
        <v>0</v>
      </c>
      <c r="Q89" s="207">
        <v>0</v>
      </c>
      <c r="R89" s="207">
        <v>0</v>
      </c>
      <c r="S89" s="216">
        <v>0</v>
      </c>
      <c r="T89" s="272">
        <f t="shared" si="34"/>
        <v>0</v>
      </c>
      <c r="U89" s="188">
        <f t="shared" si="35"/>
        <v>0</v>
      </c>
    </row>
    <row r="90" spans="1:21">
      <c r="A90" s="398" t="s">
        <v>55</v>
      </c>
      <c r="B90" s="399"/>
      <c r="C90" s="399"/>
      <c r="D90" s="399"/>
      <c r="E90" s="399"/>
      <c r="F90" s="399"/>
      <c r="G90" s="399"/>
      <c r="H90" s="399"/>
      <c r="I90" s="400"/>
      <c r="J90" s="203">
        <f>SUM(J85:J89)</f>
        <v>0</v>
      </c>
      <c r="K90" s="203">
        <f t="shared" ref="K90:U90" si="36">SUM(K85:K89)</f>
        <v>0</v>
      </c>
      <c r="L90" s="203">
        <f t="shared" si="36"/>
        <v>0</v>
      </c>
      <c r="M90" s="203">
        <f t="shared" si="36"/>
        <v>0</v>
      </c>
      <c r="N90" s="203">
        <f t="shared" si="36"/>
        <v>0</v>
      </c>
      <c r="O90" s="203">
        <f t="shared" si="36"/>
        <v>0</v>
      </c>
      <c r="P90" s="203">
        <f t="shared" si="36"/>
        <v>0</v>
      </c>
      <c r="Q90" s="203">
        <f t="shared" si="36"/>
        <v>0</v>
      </c>
      <c r="R90" s="203">
        <f t="shared" si="36"/>
        <v>0</v>
      </c>
      <c r="S90" s="203">
        <f t="shared" si="36"/>
        <v>0</v>
      </c>
      <c r="T90" s="203">
        <f t="shared" si="36"/>
        <v>0</v>
      </c>
      <c r="U90" s="203">
        <f t="shared" si="36"/>
        <v>0</v>
      </c>
    </row>
    <row r="91" spans="1:21">
      <c r="A91" s="237"/>
      <c r="B91" s="237"/>
      <c r="C91" s="237"/>
      <c r="D91" s="237"/>
      <c r="E91" s="237"/>
      <c r="F91" s="237"/>
      <c r="G91" s="237"/>
      <c r="H91" s="237"/>
      <c r="I91" s="237"/>
      <c r="J91" s="209"/>
      <c r="K91" s="209"/>
      <c r="L91" s="209"/>
      <c r="M91" s="209"/>
      <c r="N91" s="209"/>
      <c r="O91" s="209"/>
      <c r="P91" s="209"/>
      <c r="Q91" s="209"/>
      <c r="R91" s="209"/>
      <c r="S91" s="250"/>
      <c r="T91" s="219"/>
      <c r="U91" s="219"/>
    </row>
    <row r="92" spans="1:21">
      <c r="A92" s="173" t="s">
        <v>56</v>
      </c>
      <c r="B92" s="238" t="s">
        <v>58</v>
      </c>
      <c r="C92" s="14"/>
      <c r="D92" s="14"/>
      <c r="E92" s="14"/>
      <c r="F92" s="14"/>
      <c r="G92" s="14"/>
      <c r="H92" s="14"/>
      <c r="I92" s="14"/>
      <c r="J92" s="173"/>
      <c r="K92" s="14"/>
      <c r="L92" s="14"/>
      <c r="M92" s="14"/>
      <c r="N92" s="14"/>
      <c r="O92" s="14"/>
      <c r="P92" s="14"/>
      <c r="Q92" s="14"/>
      <c r="R92" s="14"/>
      <c r="S92" s="14"/>
      <c r="T92" s="174"/>
      <c r="U92" s="174"/>
    </row>
    <row r="93" spans="1:21">
      <c r="A93" s="225" t="s">
        <v>57</v>
      </c>
      <c r="B93" s="235"/>
      <c r="C93" s="235"/>
      <c r="D93" s="235"/>
      <c r="E93" s="235"/>
      <c r="F93" s="235"/>
      <c r="G93" s="235"/>
      <c r="H93" s="235"/>
      <c r="I93" s="239"/>
      <c r="J93" s="240" t="s">
        <v>59</v>
      </c>
      <c r="K93" s="240"/>
      <c r="L93" s="205"/>
      <c r="M93" s="205"/>
      <c r="N93" s="205"/>
      <c r="O93" s="205"/>
      <c r="P93" s="205"/>
      <c r="Q93" s="205"/>
      <c r="R93" s="205"/>
      <c r="S93" s="205"/>
      <c r="T93" s="206"/>
      <c r="U93" s="206"/>
    </row>
    <row r="94" spans="1:21">
      <c r="A94" s="429"/>
      <c r="B94" s="430"/>
      <c r="C94" s="430"/>
      <c r="D94" s="430"/>
      <c r="E94" s="430"/>
      <c r="F94" s="430"/>
      <c r="G94" s="430"/>
      <c r="H94" s="430"/>
      <c r="I94" s="431"/>
      <c r="J94" s="241">
        <v>0</v>
      </c>
      <c r="K94" s="241">
        <v>0</v>
      </c>
      <c r="L94" s="241">
        <v>0</v>
      </c>
      <c r="M94" s="241">
        <v>0</v>
      </c>
      <c r="N94" s="241">
        <v>0</v>
      </c>
      <c r="O94" s="241">
        <v>0</v>
      </c>
      <c r="P94" s="241">
        <v>0</v>
      </c>
      <c r="Q94" s="241">
        <v>0</v>
      </c>
      <c r="R94" s="241">
        <v>0</v>
      </c>
      <c r="S94" s="281">
        <v>0</v>
      </c>
      <c r="T94" s="272">
        <f>J94+L94+N94+P94+R94</f>
        <v>0</v>
      </c>
      <c r="U94" s="188">
        <f>K94+M94+O94+Q94+S94</f>
        <v>0</v>
      </c>
    </row>
    <row r="95" spans="1:21">
      <c r="A95" s="429"/>
      <c r="B95" s="430"/>
      <c r="C95" s="430"/>
      <c r="D95" s="430"/>
      <c r="E95" s="430"/>
      <c r="F95" s="430"/>
      <c r="G95" s="430"/>
      <c r="H95" s="430"/>
      <c r="I95" s="431"/>
      <c r="J95" s="241">
        <v>0</v>
      </c>
      <c r="K95" s="241">
        <v>0</v>
      </c>
      <c r="L95" s="241">
        <v>0</v>
      </c>
      <c r="M95" s="241">
        <v>0</v>
      </c>
      <c r="N95" s="241">
        <v>0</v>
      </c>
      <c r="O95" s="241">
        <v>0</v>
      </c>
      <c r="P95" s="241">
        <v>0</v>
      </c>
      <c r="Q95" s="241">
        <v>0</v>
      </c>
      <c r="R95" s="241">
        <v>0</v>
      </c>
      <c r="S95" s="281">
        <v>0</v>
      </c>
      <c r="T95" s="272">
        <f t="shared" ref="T95:T96" si="37">J95+L95+N95+P95+R95</f>
        <v>0</v>
      </c>
      <c r="U95" s="188">
        <f t="shared" ref="U95:U96" si="38">K95+M95+O95+Q95+S95</f>
        <v>0</v>
      </c>
    </row>
    <row r="96" spans="1:21">
      <c r="A96" s="429"/>
      <c r="B96" s="430"/>
      <c r="C96" s="430"/>
      <c r="D96" s="430"/>
      <c r="E96" s="430"/>
      <c r="F96" s="430"/>
      <c r="G96" s="430"/>
      <c r="H96" s="430"/>
      <c r="I96" s="431"/>
      <c r="J96" s="241">
        <v>0</v>
      </c>
      <c r="K96" s="241">
        <v>0</v>
      </c>
      <c r="L96" s="241">
        <v>0</v>
      </c>
      <c r="M96" s="241">
        <v>0</v>
      </c>
      <c r="N96" s="241">
        <v>0</v>
      </c>
      <c r="O96" s="241">
        <v>0</v>
      </c>
      <c r="P96" s="241">
        <v>0</v>
      </c>
      <c r="Q96" s="241">
        <v>0</v>
      </c>
      <c r="R96" s="241">
        <v>0</v>
      </c>
      <c r="S96" s="281">
        <v>0</v>
      </c>
      <c r="T96" s="272">
        <f t="shared" si="37"/>
        <v>0</v>
      </c>
      <c r="U96" s="188">
        <f t="shared" si="38"/>
        <v>0</v>
      </c>
    </row>
    <row r="97" spans="1:21">
      <c r="A97" s="398" t="s">
        <v>60</v>
      </c>
      <c r="B97" s="399"/>
      <c r="C97" s="399"/>
      <c r="D97" s="399"/>
      <c r="E97" s="399"/>
      <c r="F97" s="399"/>
      <c r="G97" s="399"/>
      <c r="H97" s="399"/>
      <c r="I97" s="400"/>
      <c r="J97" s="203">
        <f>SUM(J94:J96)</f>
        <v>0</v>
      </c>
      <c r="K97" s="203">
        <f t="shared" ref="K97:U97" si="39">SUM(K94:K96)</f>
        <v>0</v>
      </c>
      <c r="L97" s="203">
        <f t="shared" si="39"/>
        <v>0</v>
      </c>
      <c r="M97" s="203">
        <f t="shared" si="39"/>
        <v>0</v>
      </c>
      <c r="N97" s="203">
        <f t="shared" si="39"/>
        <v>0</v>
      </c>
      <c r="O97" s="203">
        <f t="shared" si="39"/>
        <v>0</v>
      </c>
      <c r="P97" s="203">
        <f t="shared" si="39"/>
        <v>0</v>
      </c>
      <c r="Q97" s="203">
        <f t="shared" si="39"/>
        <v>0</v>
      </c>
      <c r="R97" s="203">
        <f t="shared" si="39"/>
        <v>0</v>
      </c>
      <c r="S97" s="203">
        <f t="shared" si="39"/>
        <v>0</v>
      </c>
      <c r="T97" s="203">
        <f t="shared" si="39"/>
        <v>0</v>
      </c>
      <c r="U97" s="203">
        <f t="shared" si="39"/>
        <v>0</v>
      </c>
    </row>
    <row r="98" spans="1:21">
      <c r="A98" s="460"/>
      <c r="B98" s="460"/>
      <c r="C98" s="460"/>
      <c r="D98" s="414"/>
      <c r="E98" s="414"/>
      <c r="F98" s="414"/>
      <c r="G98" s="414"/>
      <c r="H98" s="414"/>
      <c r="I98" s="414"/>
      <c r="J98" s="242"/>
      <c r="K98" s="242"/>
      <c r="L98" s="209"/>
      <c r="M98" s="209"/>
      <c r="N98" s="209"/>
      <c r="O98" s="209"/>
      <c r="P98" s="209"/>
      <c r="Q98" s="209"/>
      <c r="R98" s="209"/>
      <c r="S98" s="250"/>
      <c r="T98" s="219"/>
      <c r="U98" s="219"/>
    </row>
    <row r="99" spans="1:21">
      <c r="A99" s="173" t="s">
        <v>63</v>
      </c>
      <c r="B99" s="243" t="s">
        <v>58</v>
      </c>
      <c r="C99" s="14"/>
      <c r="D99" s="14"/>
      <c r="E99" s="14"/>
      <c r="F99" s="14"/>
      <c r="G99" s="14"/>
      <c r="H99" s="14"/>
      <c r="I99" s="174"/>
      <c r="J99" s="211"/>
      <c r="K99" s="211"/>
      <c r="L99" s="14"/>
      <c r="M99" s="14"/>
      <c r="N99" s="14"/>
      <c r="O99" s="14"/>
      <c r="P99" s="14"/>
      <c r="Q99" s="14"/>
      <c r="R99" s="14"/>
      <c r="S99" s="14"/>
      <c r="T99" s="174"/>
      <c r="U99" s="174"/>
    </row>
    <row r="100" spans="1:21">
      <c r="A100" s="244" t="s">
        <v>73</v>
      </c>
      <c r="B100" s="245"/>
      <c r="C100" s="198"/>
      <c r="D100" s="198"/>
      <c r="E100" s="332"/>
      <c r="F100" s="332"/>
      <c r="G100" s="332"/>
      <c r="H100" s="332"/>
      <c r="I100" s="347"/>
      <c r="J100" s="236"/>
      <c r="K100" s="176"/>
      <c r="L100" s="8"/>
      <c r="M100" s="8"/>
      <c r="N100" s="8"/>
      <c r="O100" s="8"/>
      <c r="P100" s="8"/>
      <c r="Q100" s="8"/>
      <c r="R100" s="8"/>
      <c r="S100" s="8"/>
      <c r="T100" s="177"/>
      <c r="U100" s="177"/>
    </row>
    <row r="101" spans="1:21">
      <c r="A101" s="453"/>
      <c r="B101" s="454"/>
      <c r="C101" s="454"/>
      <c r="D101" s="454"/>
      <c r="E101" s="454"/>
      <c r="F101" s="454"/>
      <c r="G101" s="454"/>
      <c r="H101" s="454"/>
      <c r="I101" s="455"/>
      <c r="J101" s="246">
        <v>0</v>
      </c>
      <c r="K101" s="246">
        <v>0</v>
      </c>
      <c r="L101" s="247">
        <v>0</v>
      </c>
      <c r="M101" s="247">
        <v>0</v>
      </c>
      <c r="N101" s="247">
        <v>0</v>
      </c>
      <c r="O101" s="247">
        <v>0</v>
      </c>
      <c r="P101" s="247">
        <v>0</v>
      </c>
      <c r="Q101" s="247">
        <v>0</v>
      </c>
      <c r="R101" s="247">
        <v>0</v>
      </c>
      <c r="S101" s="282">
        <v>0</v>
      </c>
      <c r="T101" s="272">
        <f>J101+L101+N101+P101+R101</f>
        <v>0</v>
      </c>
      <c r="U101" s="188">
        <f>K101+M101+O101+Q101+S101</f>
        <v>0</v>
      </c>
    </row>
    <row r="102" spans="1:21">
      <c r="A102" s="453"/>
      <c r="B102" s="454"/>
      <c r="C102" s="454"/>
      <c r="D102" s="454"/>
      <c r="E102" s="454"/>
      <c r="F102" s="454"/>
      <c r="G102" s="454"/>
      <c r="H102" s="454"/>
      <c r="I102" s="455"/>
      <c r="J102" s="246">
        <v>0</v>
      </c>
      <c r="K102" s="246">
        <v>0</v>
      </c>
      <c r="L102" s="247">
        <v>0</v>
      </c>
      <c r="M102" s="247">
        <v>0</v>
      </c>
      <c r="N102" s="247">
        <v>0</v>
      </c>
      <c r="O102" s="247">
        <v>0</v>
      </c>
      <c r="P102" s="247">
        <v>0</v>
      </c>
      <c r="Q102" s="247">
        <v>0</v>
      </c>
      <c r="R102" s="247">
        <v>0</v>
      </c>
      <c r="S102" s="282">
        <v>0</v>
      </c>
      <c r="T102" s="272">
        <f>J102+L102+N102+P102+R102</f>
        <v>0</v>
      </c>
      <c r="U102" s="188">
        <f>K102+M102+O102+Q102+S102</f>
        <v>0</v>
      </c>
    </row>
    <row r="103" spans="1:21">
      <c r="A103" s="398" t="s">
        <v>64</v>
      </c>
      <c r="B103" s="399"/>
      <c r="C103" s="399"/>
      <c r="D103" s="399"/>
      <c r="E103" s="399"/>
      <c r="F103" s="399"/>
      <c r="G103" s="399"/>
      <c r="H103" s="399"/>
      <c r="I103" s="400"/>
      <c r="J103" s="203">
        <f>SUM(J101:J102)</f>
        <v>0</v>
      </c>
      <c r="K103" s="203">
        <f t="shared" ref="K103:U103" si="40">SUM(K101:K102)</f>
        <v>0</v>
      </c>
      <c r="L103" s="203">
        <f t="shared" si="40"/>
        <v>0</v>
      </c>
      <c r="M103" s="203">
        <f t="shared" si="40"/>
        <v>0</v>
      </c>
      <c r="N103" s="203">
        <f t="shared" si="40"/>
        <v>0</v>
      </c>
      <c r="O103" s="203">
        <f t="shared" si="40"/>
        <v>0</v>
      </c>
      <c r="P103" s="203">
        <f t="shared" si="40"/>
        <v>0</v>
      </c>
      <c r="Q103" s="203">
        <f t="shared" si="40"/>
        <v>0</v>
      </c>
      <c r="R103" s="203">
        <f t="shared" si="40"/>
        <v>0</v>
      </c>
      <c r="S103" s="203">
        <f t="shared" si="40"/>
        <v>0</v>
      </c>
      <c r="T103" s="203">
        <f t="shared" si="40"/>
        <v>0</v>
      </c>
      <c r="U103" s="203">
        <f t="shared" si="40"/>
        <v>0</v>
      </c>
    </row>
    <row r="104" spans="1:21">
      <c r="A104" s="248"/>
      <c r="B104" s="249"/>
      <c r="C104" s="249"/>
      <c r="D104" s="249"/>
      <c r="E104" s="249"/>
      <c r="F104" s="249"/>
      <c r="G104" s="249"/>
      <c r="H104" s="249"/>
      <c r="I104" s="249"/>
      <c r="J104" s="250"/>
      <c r="K104" s="250"/>
      <c r="L104" s="250"/>
      <c r="M104" s="250"/>
      <c r="N104" s="250"/>
      <c r="O104" s="250"/>
      <c r="P104" s="250"/>
      <c r="Q104" s="250"/>
      <c r="R104" s="250"/>
      <c r="S104" s="250"/>
      <c r="T104" s="251"/>
      <c r="U104" s="251"/>
    </row>
    <row r="105" spans="1:21">
      <c r="A105" s="173" t="s">
        <v>61</v>
      </c>
      <c r="B105" s="14"/>
      <c r="C105" s="14"/>
      <c r="D105" s="14"/>
      <c r="E105" s="14"/>
      <c r="F105" s="14"/>
      <c r="G105" s="14"/>
      <c r="H105" s="14"/>
      <c r="I105" s="14"/>
      <c r="J105" s="173"/>
      <c r="K105" s="14"/>
      <c r="L105" s="14"/>
      <c r="M105" s="14"/>
      <c r="N105" s="14"/>
      <c r="O105" s="14"/>
      <c r="P105" s="14"/>
      <c r="Q105" s="14"/>
      <c r="R105" s="14"/>
      <c r="S105" s="14"/>
      <c r="T105" s="174"/>
      <c r="U105" s="174"/>
    </row>
    <row r="106" spans="1:21">
      <c r="A106" s="426" t="s">
        <v>51</v>
      </c>
      <c r="B106" s="427"/>
      <c r="C106" s="427"/>
      <c r="D106" s="427"/>
      <c r="E106" s="427"/>
      <c r="F106" s="427"/>
      <c r="G106" s="427"/>
      <c r="H106" s="427"/>
      <c r="I106" s="428"/>
      <c r="J106" s="229"/>
      <c r="K106" s="205"/>
      <c r="L106" s="205"/>
      <c r="M106" s="205"/>
      <c r="N106" s="205"/>
      <c r="O106" s="205"/>
      <c r="P106" s="205"/>
      <c r="Q106" s="205"/>
      <c r="R106" s="205"/>
      <c r="S106" s="205"/>
      <c r="T106" s="206"/>
      <c r="U106" s="206"/>
    </row>
    <row r="107" spans="1:21">
      <c r="A107" s="429"/>
      <c r="B107" s="430"/>
      <c r="C107" s="430"/>
      <c r="D107" s="430"/>
      <c r="E107" s="430"/>
      <c r="F107" s="430"/>
      <c r="G107" s="430"/>
      <c r="H107" s="430"/>
      <c r="I107" s="431"/>
      <c r="J107" s="241">
        <v>0</v>
      </c>
      <c r="K107" s="241">
        <v>0</v>
      </c>
      <c r="L107" s="241">
        <v>0</v>
      </c>
      <c r="M107" s="241">
        <v>0</v>
      </c>
      <c r="N107" s="241">
        <v>0</v>
      </c>
      <c r="O107" s="241">
        <v>0</v>
      </c>
      <c r="P107" s="241">
        <v>0</v>
      </c>
      <c r="Q107" s="241">
        <v>0</v>
      </c>
      <c r="R107" s="241">
        <v>0</v>
      </c>
      <c r="S107" s="281">
        <v>0</v>
      </c>
      <c r="T107" s="272">
        <f>J107+L107+N107+P107+R107</f>
        <v>0</v>
      </c>
      <c r="U107" s="188">
        <f>K107+M107+O107+Q107+S107</f>
        <v>0</v>
      </c>
    </row>
    <row r="108" spans="1:21">
      <c r="A108" s="429"/>
      <c r="B108" s="430"/>
      <c r="C108" s="430"/>
      <c r="D108" s="430"/>
      <c r="E108" s="430"/>
      <c r="F108" s="430"/>
      <c r="G108" s="430"/>
      <c r="H108" s="430"/>
      <c r="I108" s="431"/>
      <c r="J108" s="241">
        <v>0</v>
      </c>
      <c r="K108" s="241">
        <v>0</v>
      </c>
      <c r="L108" s="241">
        <v>0</v>
      </c>
      <c r="M108" s="241">
        <v>0</v>
      </c>
      <c r="N108" s="241">
        <v>0</v>
      </c>
      <c r="O108" s="241">
        <v>0</v>
      </c>
      <c r="P108" s="241">
        <v>0</v>
      </c>
      <c r="Q108" s="241">
        <v>0</v>
      </c>
      <c r="R108" s="241">
        <v>0</v>
      </c>
      <c r="S108" s="281">
        <v>0</v>
      </c>
      <c r="T108" s="272">
        <f>J108+L108+N108+P108+R108</f>
        <v>0</v>
      </c>
      <c r="U108" s="188">
        <f t="shared" ref="U108:U109" si="41">K108+M108+O108+Q108+S108</f>
        <v>0</v>
      </c>
    </row>
    <row r="109" spans="1:21">
      <c r="A109" s="429"/>
      <c r="B109" s="430"/>
      <c r="C109" s="430"/>
      <c r="D109" s="430"/>
      <c r="E109" s="430"/>
      <c r="F109" s="430"/>
      <c r="G109" s="430"/>
      <c r="H109" s="430"/>
      <c r="I109" s="431"/>
      <c r="J109" s="241">
        <v>0</v>
      </c>
      <c r="K109" s="241">
        <v>0</v>
      </c>
      <c r="L109" s="241">
        <v>0</v>
      </c>
      <c r="M109" s="241">
        <v>0</v>
      </c>
      <c r="N109" s="241">
        <v>0</v>
      </c>
      <c r="O109" s="241">
        <v>0</v>
      </c>
      <c r="P109" s="241">
        <v>0</v>
      </c>
      <c r="Q109" s="241">
        <v>0</v>
      </c>
      <c r="R109" s="241">
        <v>0</v>
      </c>
      <c r="S109" s="281">
        <v>0</v>
      </c>
      <c r="T109" s="272">
        <f>J109+L109+N109+P109+R109</f>
        <v>0</v>
      </c>
      <c r="U109" s="188">
        <f t="shared" si="41"/>
        <v>0</v>
      </c>
    </row>
    <row r="110" spans="1:21">
      <c r="A110" s="398" t="s">
        <v>62</v>
      </c>
      <c r="B110" s="399"/>
      <c r="C110" s="399"/>
      <c r="D110" s="399"/>
      <c r="E110" s="399"/>
      <c r="F110" s="399"/>
      <c r="G110" s="399"/>
      <c r="H110" s="399"/>
      <c r="I110" s="400"/>
      <c r="J110" s="203">
        <f>SUM(J107:J109)</f>
        <v>0</v>
      </c>
      <c r="K110" s="203">
        <f t="shared" ref="K110:T110" si="42">SUM(K107:K109)</f>
        <v>0</v>
      </c>
      <c r="L110" s="203">
        <f t="shared" si="42"/>
        <v>0</v>
      </c>
      <c r="M110" s="203">
        <f t="shared" si="42"/>
        <v>0</v>
      </c>
      <c r="N110" s="203">
        <f t="shared" si="42"/>
        <v>0</v>
      </c>
      <c r="O110" s="203">
        <f t="shared" si="42"/>
        <v>0</v>
      </c>
      <c r="P110" s="203">
        <f t="shared" si="42"/>
        <v>0</v>
      </c>
      <c r="Q110" s="203">
        <f t="shared" si="42"/>
        <v>0</v>
      </c>
      <c r="R110" s="203">
        <f t="shared" si="42"/>
        <v>0</v>
      </c>
      <c r="S110" s="203">
        <f t="shared" si="42"/>
        <v>0</v>
      </c>
      <c r="T110" s="203">
        <f t="shared" si="42"/>
        <v>0</v>
      </c>
      <c r="U110" s="208">
        <f t="shared" ref="U110" si="43">SUM(U107:U109)</f>
        <v>0</v>
      </c>
    </row>
    <row r="111" spans="1:21">
      <c r="A111" s="414"/>
      <c r="B111" s="414"/>
      <c r="C111" s="414"/>
      <c r="D111" s="414"/>
      <c r="E111" s="414"/>
      <c r="F111" s="414"/>
      <c r="G111" s="414"/>
      <c r="H111" s="414"/>
      <c r="I111" s="414"/>
      <c r="J111" s="252"/>
      <c r="K111" s="252"/>
      <c r="L111" s="252"/>
      <c r="M111" s="252"/>
      <c r="N111" s="252"/>
      <c r="O111" s="252"/>
      <c r="P111" s="252"/>
      <c r="Q111" s="252"/>
      <c r="R111" s="252"/>
      <c r="S111" s="250"/>
      <c r="T111" s="219"/>
      <c r="U111" s="219"/>
    </row>
    <row r="112" spans="1:21">
      <c r="A112" s="173" t="s">
        <v>65</v>
      </c>
      <c r="B112" s="14"/>
      <c r="C112" s="14"/>
      <c r="D112" s="14"/>
      <c r="E112" s="14"/>
      <c r="F112" s="14"/>
      <c r="G112" s="14"/>
      <c r="H112" s="14"/>
      <c r="I112" s="14"/>
      <c r="J112" s="173"/>
      <c r="K112" s="14"/>
      <c r="L112" s="14"/>
      <c r="M112" s="14"/>
      <c r="N112" s="14"/>
      <c r="O112" s="14"/>
      <c r="P112" s="14"/>
      <c r="Q112" s="14"/>
      <c r="R112" s="14"/>
      <c r="S112" s="14"/>
      <c r="T112" s="174"/>
      <c r="U112" s="174"/>
    </row>
    <row r="113" spans="1:21">
      <c r="A113" s="415" t="s">
        <v>66</v>
      </c>
      <c r="B113" s="416"/>
      <c r="C113" s="416"/>
      <c r="D113" s="416"/>
      <c r="E113" s="416"/>
      <c r="F113" s="416"/>
      <c r="G113" s="416"/>
      <c r="H113" s="416"/>
      <c r="I113" s="417"/>
      <c r="J113" s="218">
        <f>J35+J55+J62+J73+J81+J90+J97+J103+J110</f>
        <v>0</v>
      </c>
      <c r="K113" s="218">
        <f t="shared" ref="K113:S113" si="44">K35+K55+K62+K73+K81+K90+K97+K103+K110</f>
        <v>0</v>
      </c>
      <c r="L113" s="218">
        <f t="shared" si="44"/>
        <v>0</v>
      </c>
      <c r="M113" s="218">
        <f t="shared" si="44"/>
        <v>0</v>
      </c>
      <c r="N113" s="218">
        <f t="shared" si="44"/>
        <v>0</v>
      </c>
      <c r="O113" s="218">
        <f t="shared" si="44"/>
        <v>0</v>
      </c>
      <c r="P113" s="218">
        <f t="shared" si="44"/>
        <v>0</v>
      </c>
      <c r="Q113" s="218">
        <f t="shared" si="44"/>
        <v>0</v>
      </c>
      <c r="R113" s="218">
        <f t="shared" si="44"/>
        <v>0</v>
      </c>
      <c r="S113" s="218">
        <f t="shared" si="44"/>
        <v>0</v>
      </c>
      <c r="T113" s="272">
        <f>J113+L113+N113+P113+R113</f>
        <v>0</v>
      </c>
      <c r="U113" s="188">
        <f>K113+M113+O113+Q113+S113</f>
        <v>0</v>
      </c>
    </row>
    <row r="114" spans="1:21">
      <c r="A114" s="161" t="s">
        <v>67</v>
      </c>
      <c r="B114" s="170" t="s">
        <v>68</v>
      </c>
      <c r="C114" s="204">
        <v>0.53300000000000003</v>
      </c>
      <c r="D114" s="418" t="s">
        <v>69</v>
      </c>
      <c r="E114" s="419"/>
      <c r="F114" s="420" t="s">
        <v>140</v>
      </c>
      <c r="G114" s="421"/>
      <c r="H114" s="421"/>
      <c r="I114" s="422"/>
      <c r="J114" s="218">
        <v>0</v>
      </c>
      <c r="K114" s="218">
        <v>0</v>
      </c>
      <c r="L114" s="253">
        <v>0</v>
      </c>
      <c r="M114" s="253">
        <v>0</v>
      </c>
      <c r="N114" s="253">
        <v>0</v>
      </c>
      <c r="O114" s="253">
        <v>0</v>
      </c>
      <c r="P114" s="253">
        <v>0</v>
      </c>
      <c r="Q114" s="253">
        <v>0</v>
      </c>
      <c r="R114" s="253">
        <v>0</v>
      </c>
      <c r="S114" s="283">
        <v>0</v>
      </c>
      <c r="T114" s="272">
        <f>J114+L114+N114+P114+R114</f>
        <v>0</v>
      </c>
      <c r="U114" s="188">
        <f>K114+M114+O114+Q114+S114</f>
        <v>0</v>
      </c>
    </row>
    <row r="115" spans="1:21">
      <c r="A115" s="423" t="s">
        <v>70</v>
      </c>
      <c r="B115" s="424"/>
      <c r="C115" s="424"/>
      <c r="D115" s="424"/>
      <c r="E115" s="424"/>
      <c r="F115" s="424"/>
      <c r="G115" s="424"/>
      <c r="H115" s="424"/>
      <c r="I115" s="425"/>
      <c r="J115" s="254">
        <f>SUM(J113:J114)</f>
        <v>0</v>
      </c>
      <c r="K115" s="254">
        <f t="shared" ref="K115:U115" si="45">SUM(K113:K114)</f>
        <v>0</v>
      </c>
      <c r="L115" s="254">
        <f t="shared" si="45"/>
        <v>0</v>
      </c>
      <c r="M115" s="254">
        <f t="shared" si="45"/>
        <v>0</v>
      </c>
      <c r="N115" s="254">
        <f t="shared" si="45"/>
        <v>0</v>
      </c>
      <c r="O115" s="254">
        <f t="shared" si="45"/>
        <v>0</v>
      </c>
      <c r="P115" s="254">
        <f t="shared" si="45"/>
        <v>0</v>
      </c>
      <c r="Q115" s="254">
        <f t="shared" si="45"/>
        <v>0</v>
      </c>
      <c r="R115" s="254">
        <f t="shared" si="45"/>
        <v>0</v>
      </c>
      <c r="S115" s="254">
        <f t="shared" si="45"/>
        <v>0</v>
      </c>
      <c r="T115" s="254">
        <f t="shared" si="45"/>
        <v>0</v>
      </c>
      <c r="U115" s="254">
        <f t="shared" si="45"/>
        <v>0</v>
      </c>
    </row>
    <row r="116" spans="1:21">
      <c r="A116" s="256"/>
      <c r="B116" s="256"/>
      <c r="C116" s="256"/>
      <c r="D116" s="256"/>
      <c r="E116" s="256"/>
      <c r="F116" s="256"/>
      <c r="G116" s="256"/>
      <c r="H116" s="256"/>
      <c r="I116" s="256"/>
      <c r="J116" s="257"/>
      <c r="K116" s="257"/>
      <c r="L116" s="257"/>
      <c r="M116" s="257"/>
      <c r="N116" s="257"/>
      <c r="O116" s="257"/>
      <c r="P116" s="257"/>
      <c r="Q116" s="257"/>
      <c r="R116" s="257"/>
      <c r="S116" s="257"/>
      <c r="T116" s="219"/>
      <c r="U116" s="219"/>
    </row>
    <row r="117" spans="1:21" ht="15.6">
      <c r="A117" s="258"/>
      <c r="B117" s="258"/>
      <c r="C117" s="258"/>
      <c r="D117" s="258"/>
      <c r="E117" s="258"/>
      <c r="F117" s="258"/>
      <c r="G117" s="258"/>
      <c r="H117" s="258"/>
      <c r="I117" s="257"/>
      <c r="J117" s="259"/>
      <c r="K117" s="259"/>
      <c r="L117" s="259"/>
      <c r="M117" s="259"/>
      <c r="N117" s="259"/>
      <c r="O117" s="259"/>
      <c r="P117" s="259"/>
      <c r="Q117" s="259"/>
      <c r="R117" s="259"/>
      <c r="S117" s="259"/>
      <c r="T117" s="259"/>
      <c r="U117" s="259"/>
    </row>
    <row r="118" spans="1:21">
      <c r="A118" s="167"/>
      <c r="B118" s="167"/>
      <c r="C118" s="167"/>
      <c r="D118" s="167"/>
      <c r="E118" s="167"/>
      <c r="F118" s="167"/>
      <c r="G118" s="167"/>
      <c r="H118" s="167"/>
      <c r="I118" s="260" t="s">
        <v>88</v>
      </c>
      <c r="J118" s="284" t="e">
        <f>J115/B5</f>
        <v>#DIV/0!</v>
      </c>
      <c r="K118" s="285" t="e">
        <f>K115/B6</f>
        <v>#DIV/0!</v>
      </c>
      <c r="L118" s="284" t="e">
        <f>L115/B5</f>
        <v>#DIV/0!</v>
      </c>
      <c r="M118" s="285" t="e">
        <f>M115/B6</f>
        <v>#DIV/0!</v>
      </c>
      <c r="N118" s="284" t="e">
        <f>N115/B5</f>
        <v>#DIV/0!</v>
      </c>
      <c r="O118" s="285" t="e">
        <f>O115/B6</f>
        <v>#DIV/0!</v>
      </c>
      <c r="P118" s="284" t="e">
        <f>P115/B5</f>
        <v>#DIV/0!</v>
      </c>
      <c r="Q118" s="285" t="e">
        <f>Q115/B6</f>
        <v>#DIV/0!</v>
      </c>
      <c r="R118" s="284" t="e">
        <f>R115/B5</f>
        <v>#DIV/0!</v>
      </c>
      <c r="S118" s="285" t="e">
        <f>S115/B6</f>
        <v>#DIV/0!</v>
      </c>
      <c r="T118" s="284" t="e">
        <f>J118+L118+N118+P118+R118</f>
        <v>#DIV/0!</v>
      </c>
      <c r="U118" s="285" t="e">
        <f>K118+M118+O118+Q118+S118</f>
        <v>#DIV/0!</v>
      </c>
    </row>
    <row r="119" spans="1:21" ht="15" thickBot="1">
      <c r="A119" s="167"/>
      <c r="B119" s="167"/>
      <c r="C119" s="167"/>
      <c r="D119" s="167"/>
      <c r="E119" s="167"/>
      <c r="F119" s="167"/>
      <c r="G119" s="167"/>
      <c r="H119" s="167"/>
      <c r="I119" s="167"/>
    </row>
    <row r="120" spans="1:21">
      <c r="A120" s="167"/>
      <c r="B120" s="167"/>
      <c r="C120" s="167"/>
      <c r="D120" s="167"/>
      <c r="E120" s="167"/>
      <c r="F120" s="167"/>
      <c r="G120" s="167"/>
      <c r="H120" s="167"/>
      <c r="I120" s="262" t="s">
        <v>90</v>
      </c>
      <c r="J120" s="262" t="s">
        <v>89</v>
      </c>
      <c r="K120" s="286"/>
    </row>
    <row r="121" spans="1:21" ht="15" thickBot="1">
      <c r="A121" s="167"/>
      <c r="B121" s="167"/>
      <c r="C121" s="167"/>
      <c r="D121" s="167"/>
      <c r="E121" s="167"/>
      <c r="F121" s="167"/>
      <c r="G121" s="167"/>
      <c r="H121" s="167"/>
      <c r="I121" s="263">
        <f>T115</f>
        <v>0</v>
      </c>
      <c r="J121" s="287">
        <f>B5-I121</f>
        <v>0</v>
      </c>
      <c r="K121" s="288"/>
    </row>
    <row r="122" spans="1:21" ht="15" thickBot="1"/>
    <row r="123" spans="1:21">
      <c r="I123" s="262" t="s">
        <v>138</v>
      </c>
      <c r="J123" s="262" t="s">
        <v>89</v>
      </c>
    </row>
    <row r="124" spans="1:21" ht="15" thickBot="1">
      <c r="I124" s="263">
        <f>U115</f>
        <v>0</v>
      </c>
      <c r="J124" s="264">
        <f>B6-I124</f>
        <v>0</v>
      </c>
    </row>
  </sheetData>
  <mergeCells count="108">
    <mergeCell ref="B1:I1"/>
    <mergeCell ref="B2:I2"/>
    <mergeCell ref="B3:I3"/>
    <mergeCell ref="B4:I4"/>
    <mergeCell ref="B5:I5"/>
    <mergeCell ref="T7:T8"/>
    <mergeCell ref="B8:E8"/>
    <mergeCell ref="A18:A19"/>
    <mergeCell ref="B18:B19"/>
    <mergeCell ref="C18:C19"/>
    <mergeCell ref="D18:H18"/>
    <mergeCell ref="I18:I19"/>
    <mergeCell ref="J24:U24"/>
    <mergeCell ref="A9:I9"/>
    <mergeCell ref="A10:A11"/>
    <mergeCell ref="B10:B11"/>
    <mergeCell ref="C10:C11"/>
    <mergeCell ref="D10:H10"/>
    <mergeCell ref="I10:I11"/>
    <mergeCell ref="A25:A26"/>
    <mergeCell ref="B25:B26"/>
    <mergeCell ref="C25:C26"/>
    <mergeCell ref="D25:H25"/>
    <mergeCell ref="I25:I26"/>
    <mergeCell ref="A29:A30"/>
    <mergeCell ref="B29:B30"/>
    <mergeCell ref="C29:C30"/>
    <mergeCell ref="D29:H29"/>
    <mergeCell ref="I29:I30"/>
    <mergeCell ref="A40:H40"/>
    <mergeCell ref="A41:H41"/>
    <mergeCell ref="A42:H42"/>
    <mergeCell ref="A43:H43"/>
    <mergeCell ref="A44:H44"/>
    <mergeCell ref="A45:H45"/>
    <mergeCell ref="A35:I35"/>
    <mergeCell ref="A36:I36"/>
    <mergeCell ref="A37:I37"/>
    <mergeCell ref="A39:H39"/>
    <mergeCell ref="A52:H52"/>
    <mergeCell ref="A53:H53"/>
    <mergeCell ref="A54:H54"/>
    <mergeCell ref="A55:I55"/>
    <mergeCell ref="A56:I56"/>
    <mergeCell ref="A57:I57"/>
    <mergeCell ref="A46:H46"/>
    <mergeCell ref="A47:H47"/>
    <mergeCell ref="A48:H48"/>
    <mergeCell ref="A49:H49"/>
    <mergeCell ref="A50:H50"/>
    <mergeCell ref="A51:H51"/>
    <mergeCell ref="A64:I64"/>
    <mergeCell ref="D65:I65"/>
    <mergeCell ref="J65:T65"/>
    <mergeCell ref="A66:I66"/>
    <mergeCell ref="A67:I67"/>
    <mergeCell ref="A68:I68"/>
    <mergeCell ref="A58:I58"/>
    <mergeCell ref="A59:I59"/>
    <mergeCell ref="A60:I60"/>
    <mergeCell ref="A61:I61"/>
    <mergeCell ref="A62:I62"/>
    <mergeCell ref="A63:I63"/>
    <mergeCell ref="A78:I78"/>
    <mergeCell ref="A79:I79"/>
    <mergeCell ref="A80:I80"/>
    <mergeCell ref="A81:I81"/>
    <mergeCell ref="A82:I82"/>
    <mergeCell ref="A84:I84"/>
    <mergeCell ref="A69:I69"/>
    <mergeCell ref="A71:I71"/>
    <mergeCell ref="A72:I72"/>
    <mergeCell ref="A73:I73"/>
    <mergeCell ref="A74:I74"/>
    <mergeCell ref="A77:I77"/>
    <mergeCell ref="A97:I97"/>
    <mergeCell ref="A98:I98"/>
    <mergeCell ref="E100:I100"/>
    <mergeCell ref="A85:I85"/>
    <mergeCell ref="A86:I86"/>
    <mergeCell ref="A87:I87"/>
    <mergeCell ref="A88:I88"/>
    <mergeCell ref="A89:I89"/>
    <mergeCell ref="A90:I90"/>
    <mergeCell ref="A115:I115"/>
    <mergeCell ref="B6:I6"/>
    <mergeCell ref="U7:U8"/>
    <mergeCell ref="N19:U19"/>
    <mergeCell ref="J29:U30"/>
    <mergeCell ref="J38:U38"/>
    <mergeCell ref="J37:U37"/>
    <mergeCell ref="J25:U25"/>
    <mergeCell ref="N26:U26"/>
    <mergeCell ref="A109:I109"/>
    <mergeCell ref="A110:I110"/>
    <mergeCell ref="A111:I111"/>
    <mergeCell ref="A113:I113"/>
    <mergeCell ref="D114:E114"/>
    <mergeCell ref="F114:I114"/>
    <mergeCell ref="A101:I101"/>
    <mergeCell ref="A102:I102"/>
    <mergeCell ref="A103:I103"/>
    <mergeCell ref="A106:I106"/>
    <mergeCell ref="A107:I107"/>
    <mergeCell ref="A108:I108"/>
    <mergeCell ref="A94:I94"/>
    <mergeCell ref="A95:I95"/>
    <mergeCell ref="A96:I96"/>
  </mergeCells>
  <dataValidations count="12">
    <dataValidation type="list" allowBlank="1" showInputMessage="1" showErrorMessage="1" sqref="C12:C17" xr:uid="{CA4B7DF4-D0B1-4E4F-BA07-C8C47660726A}">
      <formula1>"Course Release/Buy-out, Overload (AY), Summer"</formula1>
    </dataValidation>
    <dataValidation allowBlank="1" showInputMessage="1" showErrorMessage="1" prompt="Equipment is defined as tangible property (including IT systems) with a useful life of more than one year and per-unit acquisition cost of $10,000.00 or more." sqref="A59:I61" xr:uid="{EE00D7D2-B316-4864-A8A0-65EDAEF66052}"/>
    <dataValidation allowBlank="1" showInputMessage="1" showErrorMessage="1" prompt="45 credits / 9 = 5 credits per month" sqref="D10:H10" xr:uid="{2A9C9D4B-CC78-4AB8-B296-9298FB6C4705}"/>
    <dataValidation allowBlank="1" showInputMessage="1" showErrorMessage="1" prompt="Average work hours per year for 1.0 FTE: 2,080" sqref="D18:H18" xr:uid="{06D8E539-ACA9-44D0-8DBE-98567D86FC6D}"/>
    <dataValidation allowBlank="1" showInputMessage="1" showErrorMessage="1" prompt="Examples include:_x000a_Office Supplies_x000a_Research &amp; Lab Supplies_x000a_Instructional Supplies_x000a_Postage_x000a_Printing" sqref="A85:I89" xr:uid="{A19A5187-C609-4716-8CEE-DAEE1E701425}"/>
    <dataValidation type="list" allowBlank="1" showInputMessage="1" showErrorMessage="1" sqref="F114:I114" xr:uid="{6C5649C0-290E-41BC-AB5C-F6ED86EE3AB2}">
      <formula1>"Salaries &amp; Wages, MTDC, TDC, None, Other"</formula1>
    </dataValidation>
    <dataValidation allowBlank="1" showInputMessage="1" showErrorMessage="1" prompt="Areas to consider:_x000a_Per Diem_x000a_Lodging_x000a_Airfaire_x000a_Local Transport_x000a_Airport Parking/Transport" sqref="A66:A69" xr:uid="{88BDDB5F-7CFC-422A-8C3F-36E7C3B4A35D}"/>
    <dataValidation type="list" allowBlank="1" showInputMessage="1" showErrorMessage="1" sqref="B20:B23 B12:B17" xr:uid="{32D83155-8C69-4B3A-9149-719E42A78454}">
      <formula1>"PI, Co-PI, Senior Personnel, Administrative, Other Role"</formula1>
    </dataValidation>
    <dataValidation type="list" allowBlank="1" showInputMessage="1" showErrorMessage="1" sqref="C33:C34" xr:uid="{E2E3B0A8-6309-455A-B498-7BD7E5DC1EC3}">
      <formula1>"GSA/GRA Yes, GSA/GRA No"</formula1>
    </dataValidation>
    <dataValidation type="list" allowBlank="1" showInputMessage="1" showErrorMessage="1" sqref="C20:C23" xr:uid="{A217487E-9AE1-45E4-AC92-770B035C0437}">
      <formula1>"Buy-out, Additional Compensation, New Position"</formula1>
    </dataValidation>
    <dataValidation allowBlank="1" showInputMessage="1" showErrorMessage="1" prompt="Areas to consider:_x000a_Stipend, Travel, Subsistence, Other" sqref="A77:I80" xr:uid="{A0B9248F-B3B6-43DC-BB4F-8FDB702BB816}"/>
    <dataValidation allowBlank="1" showInputMessage="1" showErrorMessage="1" prompt="Areas to Consider:_x000a_In State Tuition $11,628_x000a_Out of State Tuition $27,018_x000a_Registration Fees_x000a_Publication Costs_x000a_Gift Cards" sqref="A107:I109" xr:uid="{A00AB167-E880-4D5C-B13C-C3755442B9F2}"/>
  </dataValidations>
  <hyperlinks>
    <hyperlink ref="B92" r:id="rId1" xr:uid="{8686E1FB-6D2B-43AB-AC41-834F28FD6C5D}"/>
    <hyperlink ref="B65" r:id="rId2" xr:uid="{0FEFF2D5-EAD3-489A-87FA-7C4487A8180C}"/>
    <hyperlink ref="A65" r:id="rId3" xr:uid="{07B05EB8-9D2B-4D49-B92A-8E984A253E07}"/>
    <hyperlink ref="C29" r:id="rId4" display="Click here for Student Employment Job Descriptions and Salary Ranges" xr:uid="{74B77670-7AFA-4CEA-85AC-D478EC2EBB5A}"/>
    <hyperlink ref="B99" r:id="rId5" xr:uid="{FC5D303E-35D7-4597-8B3F-0315AE4A3C01}"/>
    <hyperlink ref="B70" r:id="rId6" xr:uid="{6AD4BD8D-44DC-45C0-8056-26E10C6A351F}"/>
    <hyperlink ref="C29:C30" r:id="rId7" display="Student Employment Job Descriptions and Salary Ranges" xr:uid="{CE148C53-5986-4444-9FC8-167A6FC976C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Salary Calculations</vt:lpstr>
      <vt:lpstr>Fixed-Variable Benefit Rates</vt:lpstr>
      <vt:lpstr>Person Months Calculator</vt:lpstr>
      <vt:lpstr>Budget WS Qrtly</vt:lpstr>
      <vt:lpstr>Budget WS Semester</vt:lpstr>
      <vt:lpstr>Budget WS &amp; Cost Share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Wagner, Morgan</dc:creator>
  <cp:lastModifiedBy>Anna Frost</cp:lastModifiedBy>
  <cp:lastPrinted>2025-07-24T19:53:11Z</cp:lastPrinted>
  <dcterms:created xsi:type="dcterms:W3CDTF">2025-07-15T21:42:58Z</dcterms:created>
  <dcterms:modified xsi:type="dcterms:W3CDTF">2025-09-18T03:37:03Z</dcterms:modified>
</cp:coreProperties>
</file>